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17ab68a665e7dc/Desktop/Start/Soehnholz ESG GmbH/Blog/"/>
    </mc:Choice>
  </mc:AlternateContent>
  <xr:revisionPtr revIDLastSave="340" documentId="8_{281986EC-04DB-4108-B506-2CA611748F8E}" xr6:coauthVersionLast="47" xr6:coauthVersionMax="47" xr10:uidLastSave="{80B64046-F25F-4076-9590-64826CF99E8C}"/>
  <bookViews>
    <workbookView xWindow="-108" yWindow="-108" windowWidth="23256" windowHeight="12576" xr2:uid="{95978759-0405-41EA-A721-2ED04874B84D}"/>
  </bookViews>
  <sheets>
    <sheet name="Tabelle1" sheetId="1" r:id="rId1"/>
  </sheets>
  <definedNames>
    <definedName name="_xlnm.Print_Area" localSheetId="0">Tabelle1!$A$1:$K$35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G29" i="1"/>
  <c r="G26" i="1"/>
  <c r="G8" i="1"/>
  <c r="G25" i="1"/>
  <c r="G24" i="1"/>
  <c r="G32" i="1"/>
  <c r="G28" i="1"/>
  <c r="G27" i="1"/>
  <c r="G10" i="1"/>
  <c r="G31" i="1"/>
  <c r="G34" i="1"/>
  <c r="G14" i="1"/>
  <c r="G13" i="1"/>
  <c r="G30" i="1"/>
  <c r="G11" i="1"/>
  <c r="G12" i="1"/>
  <c r="E29" i="1"/>
  <c r="E26" i="1"/>
  <c r="E8" i="1"/>
  <c r="E25" i="1"/>
  <c r="E24" i="1"/>
  <c r="E32" i="1"/>
  <c r="E28" i="1"/>
  <c r="E27" i="1"/>
  <c r="E10" i="1"/>
  <c r="E31" i="1"/>
  <c r="E34" i="1"/>
  <c r="E14" i="1"/>
  <c r="E13" i="1"/>
  <c r="E16" i="1"/>
  <c r="E30" i="1"/>
  <c r="E11" i="1"/>
  <c r="E12" i="1"/>
  <c r="F16" i="1"/>
  <c r="G16" i="1" s="1"/>
  <c r="F20" i="1"/>
  <c r="G20" i="1" s="1"/>
  <c r="F18" i="1"/>
  <c r="G18" i="1" s="1"/>
  <c r="F21" i="1"/>
  <c r="G21" i="1" s="1"/>
  <c r="F23" i="1"/>
  <c r="G23" i="1" s="1"/>
  <c r="F22" i="1"/>
  <c r="G22" i="1" s="1"/>
  <c r="F17" i="1"/>
  <c r="G17" i="1" s="1"/>
  <c r="F9" i="1"/>
  <c r="G9" i="1" s="1"/>
  <c r="F7" i="1"/>
  <c r="G7" i="1" s="1"/>
  <c r="F3" i="1"/>
  <c r="G3" i="1" s="1"/>
  <c r="F6" i="1"/>
  <c r="G6" i="1" s="1"/>
  <c r="F4" i="1"/>
  <c r="G4" i="1" s="1"/>
  <c r="F5" i="1"/>
  <c r="G5" i="1" s="1"/>
  <c r="F2" i="1"/>
  <c r="G2" i="1" s="1"/>
  <c r="E19" i="1"/>
  <c r="D19" i="1"/>
  <c r="F19" i="1" l="1"/>
  <c r="G19" i="1" s="1"/>
</calcChain>
</file>

<file path=xl/sharedStrings.xml><?xml version="1.0" encoding="utf-8"?>
<sst xmlns="http://schemas.openxmlformats.org/spreadsheetml/2006/main" count="184" uniqueCount="60">
  <si>
    <t>Portfolio/Benchmark</t>
  </si>
  <si>
    <t>2019 (%)</t>
  </si>
  <si>
    <t>Bestandteile</t>
  </si>
  <si>
    <t>Fokus</t>
  </si>
  <si>
    <t>Datenquelle</t>
  </si>
  <si>
    <t>Global Equities ESG Portfolio S</t>
  </si>
  <si>
    <t>Direkt</t>
  </si>
  <si>
    <t>Infrastructure ESG Portfolio</t>
  </si>
  <si>
    <t>Real Estate ESG Portfolio</t>
  </si>
  <si>
    <t>ETFs</t>
  </si>
  <si>
    <t>ESG ETF-Portfolio</t>
  </si>
  <si>
    <t>Weltmarktportfolio Basis</t>
  </si>
  <si>
    <t>Fonds</t>
  </si>
  <si>
    <t>Morningstar</t>
  </si>
  <si>
    <t>Global Equities ESG Portfolio</t>
  </si>
  <si>
    <t>ESG</t>
  </si>
  <si>
    <t>Deutsche Aktien ESG Portfolio</t>
  </si>
  <si>
    <t>2020 (%)</t>
  </si>
  <si>
    <t>Multi-Asset</t>
  </si>
  <si>
    <t>ESG ETF-Portfolio ex Bonds</t>
  </si>
  <si>
    <t>ESG ETF-Portfolio ex Bonds Trend</t>
  </si>
  <si>
    <t>SDG ETF Portfolio</t>
  </si>
  <si>
    <t>-</t>
  </si>
  <si>
    <t>ESG/SDG</t>
  </si>
  <si>
    <t>Anleihen</t>
  </si>
  <si>
    <t>Aktien</t>
  </si>
  <si>
    <t>SDG</t>
  </si>
  <si>
    <t>Factsheet</t>
  </si>
  <si>
    <t>ESG ETF-Portfolio Bonds (EUR)</t>
  </si>
  <si>
    <t>Traditionell</t>
  </si>
  <si>
    <t>Multi Asset ESG SDG Income</t>
  </si>
  <si>
    <t>SDG+ESG</t>
  </si>
  <si>
    <t>Global Equities ESG SDG Portfolio</t>
  </si>
  <si>
    <t>Q1 2021 (%)</t>
  </si>
  <si>
    <t>Global Equities ESG SDG Portfolio Trend</t>
  </si>
  <si>
    <t>Soehnholz ESG</t>
  </si>
  <si>
    <t xml:space="preserve">Hinweis: Alle Portfolios vob Soehnholz ESG nach Kosten von 1,19% p.a. bzw. 2% für Trendfolgeportfolios </t>
  </si>
  <si>
    <t>ESG SDG</t>
  </si>
  <si>
    <t>SDG ETF Portfolio Trend</t>
  </si>
  <si>
    <t>Aktive Fonds: Aktien weltweit Flex-Cap (Median)</t>
  </si>
  <si>
    <t>Aktive Fonds: Deutschland Standardwerte (Median)</t>
  </si>
  <si>
    <t>Aktive Fonds: Immobiilen Global (Median)</t>
  </si>
  <si>
    <t>Alternatives ETF-Portfolio</t>
  </si>
  <si>
    <t>ETFs: Anleihen Global EUR hedged</t>
  </si>
  <si>
    <t>ETFs: Arero</t>
  </si>
  <si>
    <t>ETFs: Deutsche Aktien 50/50 DAX/MDAX</t>
  </si>
  <si>
    <t>ETFs: Infrastructure ETF (ishares)</t>
  </si>
  <si>
    <t>ETFs: Lyxor Portfolio Strategy</t>
  </si>
  <si>
    <t>ETFs: Real Estate (SPDR)</t>
  </si>
  <si>
    <t>ETFs: xtrackers Portfolio</t>
  </si>
  <si>
    <t>ETFs; Aktien Global</t>
  </si>
  <si>
    <t>Aktive Fonds: Aktien weltweit dividendenorientiert (Median)</t>
  </si>
  <si>
    <t>Aktive Fonds: Mischfonds EUR flex. global (Median)</t>
  </si>
  <si>
    <t>Aktive Fonds: Infrastruktur (Median)</t>
  </si>
  <si>
    <t>ETFs: 50-50 Aktien/Cash Benchmark</t>
  </si>
  <si>
    <t>Global Equities ESG SDG Income Portfolio</t>
  </si>
  <si>
    <t>ESG ETF-Portfolio ex Bonds Income</t>
  </si>
  <si>
    <t>Q2 2021 (%)</t>
  </si>
  <si>
    <t>6 Monate (%)</t>
  </si>
  <si>
    <t>18 Monate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</si>
</sst>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57575"/>
      <name val="&amp;quot"/>
    </font>
    <font>
      <sz val="8"/>
      <name val="Calibri"/>
      <family val="2"/>
      <scheme val="minor"/>
    </font>
    <font>
      <sz val="10"/>
      <color rgb="FF666666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EDEDED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left" vertical="center" wrapText="1"/>
    </xf>
    <xf numFmtId="164" fontId="2" fillId="0" borderId="0" xfId="1" applyNumberFormat="1" applyFont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2" fillId="0" borderId="0" xfId="2" applyNumberFormat="1" applyFont="1" applyFill="1" applyBorder="1" applyAlignment="1">
      <alignment horizontal="left" vertical="center" wrapText="1"/>
    </xf>
    <xf numFmtId="0" fontId="0" fillId="0" borderId="0" xfId="2" applyNumberFormat="1" applyFont="1" applyFill="1"/>
    <xf numFmtId="10" fontId="0" fillId="0" borderId="0" xfId="0" applyNumberFormat="1"/>
    <xf numFmtId="165" fontId="0" fillId="0" borderId="0" xfId="2" applyNumberFormat="1" applyFont="1"/>
    <xf numFmtId="0" fontId="0" fillId="0" borderId="0" xfId="0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165" fontId="2" fillId="0" borderId="1" xfId="2" applyNumberFormat="1" applyFont="1" applyBorder="1" applyAlignment="1">
      <alignment vertical="center" wrapText="1"/>
    </xf>
    <xf numFmtId="10" fontId="0" fillId="0" borderId="0" xfId="0" applyNumberFormat="1" applyFill="1"/>
  </cellXfs>
  <cellStyles count="3">
    <cellStyle name="Komma" xfId="1" builtinId="3"/>
    <cellStyle name="Prozent" xfId="2" builtinId="5"/>
    <cellStyle name="Standard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border outline="0">
        <bottom style="medium">
          <color rgb="FFEDEDE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9763D0-2237-40BE-ADE4-3CD4A11BCD9B}" name="Tabelle1" displayName="Tabelle1" ref="A1:K34" totalsRowShown="0" headerRowDxfId="13" dataDxfId="12" tableBorderDxfId="11">
  <autoFilter ref="A1:K34" xr:uid="{B0F476FB-D959-461A-977A-882A33E169EE}"/>
  <sortState xmlns:xlrd2="http://schemas.microsoft.com/office/spreadsheetml/2017/richdata2" ref="A2:K34">
    <sortCondition ref="A1:A34"/>
  </sortState>
  <tableColumns count="11">
    <tableColumn id="1" xr3:uid="{4A9B94AF-C16F-49AE-99D7-7466A271B6D9}" name="Portfolio/Benchmark" dataDxfId="10"/>
    <tableColumn id="2" xr3:uid="{EE2C8915-8A68-4E32-B667-862E5BB05D8E}" name="2019 (%)" dataDxfId="9" dataCellStyle="Komma"/>
    <tableColumn id="9" xr3:uid="{EFFF4049-4006-4F14-8C7D-4A62AF68E026}" name="2020 (%)" dataDxfId="8" dataCellStyle="Komma"/>
    <tableColumn id="3" xr3:uid="{857CE25B-43F6-4E49-AB37-3467DDD924FC}" name="Q1 2021 (%)" dataDxfId="7" dataCellStyle="Komma"/>
    <tableColumn id="13" xr3:uid="{51838CDE-62FA-49E6-89B6-6DFF13C370E9}" name="Q2 2021 (%)" dataDxfId="6" dataCellStyle="Komma"/>
    <tableColumn id="4" xr3:uid="{A9281A90-D126-4A1A-8CA9-8B962E704E47}" name="6 Monate (%)" dataDxfId="5" dataCellStyle="Komma">
      <calculatedColumnFormula>((1+D2/100)*(1+E2/100)-1)*100</calculatedColumnFormula>
    </tableColumn>
    <tableColumn id="8" xr3:uid="{16F7AF54-B4C7-40D9-BCCE-830DC878D501}" name="18 Monate (%)" dataDxfId="4" dataCellStyle="Prozent">
      <calculatedColumnFormula>((1+C2/100)*(1+F2/100)-1)*100</calculatedColumnFormula>
    </tableColumn>
    <tableColumn id="5" xr3:uid="{DD619364-4657-42D1-AF76-7E6383ABCEF2}" name="Bestandteile" dataDxfId="3"/>
    <tableColumn id="10" xr3:uid="{C64E6F7E-AB50-4BAC-BCA7-0220AB784474}" name="Fokus" dataDxfId="2"/>
    <tableColumn id="6" xr3:uid="{D484E3F6-EC33-40DA-895B-1756004306C4}" name="ESG/SDG" dataDxfId="1"/>
    <tableColumn id="7" xr3:uid="{51E560BB-6D62-40CD-8606-A8CF856BAB69}" name="Datenquell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EDDE-9488-45C3-8481-0DE88BD6BB93}">
  <sheetPr>
    <pageSetUpPr fitToPage="1"/>
  </sheetPr>
  <dimension ref="A1:K45"/>
  <sheetViews>
    <sheetView tabSelected="1" workbookViewId="0">
      <selection activeCell="J19" sqref="J19"/>
    </sheetView>
  </sheetViews>
  <sheetFormatPr baseColWidth="10" defaultRowHeight="14.4"/>
  <cols>
    <col min="1" max="1" width="42.6640625" customWidth="1"/>
    <col min="3" max="3" width="12" customWidth="1"/>
    <col min="4" max="4" width="13.77734375" style="4" customWidth="1"/>
    <col min="5" max="5" width="13.44140625" customWidth="1"/>
    <col min="6" max="6" width="13.44140625" style="4" customWidth="1"/>
    <col min="7" max="7" width="15.33203125" style="11" customWidth="1"/>
    <col min="8" max="10" width="13.44140625" customWidth="1"/>
    <col min="11" max="11" width="17.5546875" customWidth="1"/>
    <col min="13" max="13" width="13.5546875" customWidth="1"/>
  </cols>
  <sheetData>
    <row r="1" spans="1:11" ht="28.2" thickBot="1">
      <c r="A1" s="2" t="s">
        <v>0</v>
      </c>
      <c r="B1" s="2" t="s">
        <v>1</v>
      </c>
      <c r="C1" s="5" t="s">
        <v>17</v>
      </c>
      <c r="D1" s="5" t="s">
        <v>33</v>
      </c>
      <c r="E1" s="2" t="s">
        <v>57</v>
      </c>
      <c r="F1" s="5" t="s">
        <v>58</v>
      </c>
      <c r="G1" s="10" t="s">
        <v>59</v>
      </c>
      <c r="H1" s="2" t="s">
        <v>2</v>
      </c>
      <c r="I1" s="2" t="s">
        <v>3</v>
      </c>
      <c r="J1" s="2" t="s">
        <v>23</v>
      </c>
      <c r="K1" s="2" t="s">
        <v>4</v>
      </c>
    </row>
    <row r="2" spans="1:11" s="4" customFormat="1" ht="28.2" thickBot="1">
      <c r="A2" s="3" t="s">
        <v>51</v>
      </c>
      <c r="B2" s="6"/>
      <c r="C2" s="7"/>
      <c r="D2" s="7">
        <v>10.199999999999999</v>
      </c>
      <c r="E2" s="8">
        <v>3.68</v>
      </c>
      <c r="F2" s="7">
        <f>((1+D2/100)*(1+E2/100)-1)*100</f>
        <v>14.255360000000007</v>
      </c>
      <c r="G2" s="9">
        <f>((1+C2/100)*(1+F2/100)-1)*100</f>
        <v>14.255360000000007</v>
      </c>
      <c r="H2" s="1" t="s">
        <v>12</v>
      </c>
      <c r="I2" s="1" t="s">
        <v>25</v>
      </c>
      <c r="J2" s="1" t="s">
        <v>29</v>
      </c>
      <c r="K2" s="1" t="s">
        <v>13</v>
      </c>
    </row>
    <row r="3" spans="1:11" ht="28.2" thickBot="1">
      <c r="A3" s="3" t="s">
        <v>39</v>
      </c>
      <c r="B3" s="8">
        <v>25.9</v>
      </c>
      <c r="C3" s="7">
        <v>8.6999999999999993</v>
      </c>
      <c r="D3" s="7">
        <v>7.6</v>
      </c>
      <c r="E3" s="8">
        <v>5.52</v>
      </c>
      <c r="F3" s="7">
        <f>((1+D3/100)*(1+E3/100)-1)*100</f>
        <v>13.539520000000005</v>
      </c>
      <c r="G3" s="9">
        <f>((1+C3/100)*(1+F3/100)-1)*100</f>
        <v>23.417458240000009</v>
      </c>
      <c r="H3" s="1" t="s">
        <v>12</v>
      </c>
      <c r="I3" s="1" t="s">
        <v>25</v>
      </c>
      <c r="J3" s="1" t="s">
        <v>29</v>
      </c>
      <c r="K3" s="1" t="s">
        <v>13</v>
      </c>
    </row>
    <row r="4" spans="1:11" ht="28.2" thickBot="1">
      <c r="A4" s="3" t="s">
        <v>40</v>
      </c>
      <c r="B4" s="8">
        <v>24.8</v>
      </c>
      <c r="C4" s="7">
        <v>2.6</v>
      </c>
      <c r="D4" s="7">
        <v>8.1</v>
      </c>
      <c r="E4" s="8">
        <v>4.7</v>
      </c>
      <c r="F4" s="7">
        <f>((1+D4/100)*(1+E4/100)-1)*100</f>
        <v>13.180699999999979</v>
      </c>
      <c r="G4" s="9">
        <f>((1+C4/100)*(1+F4/100)-1)*100</f>
        <v>16.123398199999972</v>
      </c>
      <c r="H4" s="1" t="s">
        <v>12</v>
      </c>
      <c r="I4" s="1" t="s">
        <v>25</v>
      </c>
      <c r="J4" s="1" t="s">
        <v>29</v>
      </c>
      <c r="K4" s="1" t="s">
        <v>13</v>
      </c>
    </row>
    <row r="5" spans="1:11" ht="15" thickBot="1">
      <c r="A5" s="3" t="s">
        <v>41</v>
      </c>
      <c r="B5" s="8" t="s">
        <v>22</v>
      </c>
      <c r="C5" s="7">
        <v>-13.3</v>
      </c>
      <c r="D5" s="7">
        <v>9.3000000000000007</v>
      </c>
      <c r="E5" s="8">
        <v>8.42</v>
      </c>
      <c r="F5" s="7">
        <f>((1+D5/100)*(1+E5/100)-1)*100</f>
        <v>18.503059999999994</v>
      </c>
      <c r="G5" s="9">
        <f>((1+C5/100)*(1+F5/100)-1)*100</f>
        <v>2.7421530200000044</v>
      </c>
      <c r="H5" s="1" t="s">
        <v>12</v>
      </c>
      <c r="I5" s="1" t="s">
        <v>25</v>
      </c>
      <c r="J5" s="1" t="s">
        <v>29</v>
      </c>
      <c r="K5" s="1" t="s">
        <v>13</v>
      </c>
    </row>
    <row r="6" spans="1:11" ht="15" thickBot="1">
      <c r="A6" s="3" t="s">
        <v>53</v>
      </c>
      <c r="B6" s="8" t="s">
        <v>22</v>
      </c>
      <c r="C6" s="7">
        <v>-11.3</v>
      </c>
      <c r="D6" s="7">
        <v>7.9</v>
      </c>
      <c r="E6" s="8">
        <v>3.42</v>
      </c>
      <c r="F6" s="7">
        <f>((1+D6/100)*(1+E6/100)-1)*100</f>
        <v>11.590180000000005</v>
      </c>
      <c r="G6" s="9">
        <f>((1+C6/100)*(1+F6/100)-1)*100</f>
        <v>-1.0195103399999961</v>
      </c>
      <c r="H6" s="1" t="s">
        <v>12</v>
      </c>
      <c r="I6" s="1" t="s">
        <v>25</v>
      </c>
      <c r="J6" s="1" t="s">
        <v>29</v>
      </c>
      <c r="K6" s="1" t="s">
        <v>13</v>
      </c>
    </row>
    <row r="7" spans="1:11" ht="28.2" thickBot="1">
      <c r="A7" s="3" t="s">
        <v>52</v>
      </c>
      <c r="B7" s="8">
        <v>12.7</v>
      </c>
      <c r="C7" s="7">
        <v>3</v>
      </c>
      <c r="D7" s="7">
        <v>2.8</v>
      </c>
      <c r="E7" s="8">
        <v>3.5</v>
      </c>
      <c r="F7" s="7">
        <f>((1+D7/100)*(1+E7/100)-1)*100</f>
        <v>6.3979999999999926</v>
      </c>
      <c r="G7" s="9">
        <f>((1+C7/100)*(1+F7/100)-1)*100</f>
        <v>9.5899399999999968</v>
      </c>
      <c r="H7" s="1" t="s">
        <v>12</v>
      </c>
      <c r="I7" s="3" t="s">
        <v>18</v>
      </c>
      <c r="J7" s="1" t="s">
        <v>29</v>
      </c>
      <c r="K7" s="1" t="s">
        <v>13</v>
      </c>
    </row>
    <row r="8" spans="1:11" ht="15" thickBot="1">
      <c r="A8" s="3" t="s">
        <v>42</v>
      </c>
      <c r="B8" s="8">
        <v>25</v>
      </c>
      <c r="C8" s="7">
        <v>-11.4</v>
      </c>
      <c r="D8" s="7">
        <v>13.7</v>
      </c>
      <c r="E8" s="8">
        <f>Tabelle1[[#This Row],[6 Monate (%)]]-Tabelle1[[#This Row],[Q1 2021 (%)]]</f>
        <v>7.1700000000000017</v>
      </c>
      <c r="F8" s="7">
        <v>20.87</v>
      </c>
      <c r="G8" s="9">
        <f>((1+C8/100)*(1+F8/100)-1)*100</f>
        <v>7.0908199999999866</v>
      </c>
      <c r="H8" s="1" t="s">
        <v>9</v>
      </c>
      <c r="I8" s="1" t="s">
        <v>25</v>
      </c>
      <c r="J8" s="1" t="s">
        <v>29</v>
      </c>
      <c r="K8" s="1" t="s">
        <v>35</v>
      </c>
    </row>
    <row r="9" spans="1:11" ht="15" hidden="1" thickBot="1">
      <c r="A9" s="3" t="s">
        <v>30</v>
      </c>
      <c r="B9" s="8">
        <v>21.21</v>
      </c>
      <c r="C9" s="7">
        <v>-0.46</v>
      </c>
      <c r="D9" s="7"/>
      <c r="E9" s="8"/>
      <c r="F9" s="7">
        <f>((1+D9/100)*(1+E9/100)-1)*100</f>
        <v>0</v>
      </c>
      <c r="G9" s="9">
        <f>((1+C9/100)*(1+F9/100)-1)*100</f>
        <v>-0.46000000000000485</v>
      </c>
      <c r="H9" s="1" t="s">
        <v>9</v>
      </c>
      <c r="I9" s="1" t="s">
        <v>18</v>
      </c>
      <c r="J9" s="1" t="s">
        <v>31</v>
      </c>
      <c r="K9" s="1" t="s">
        <v>35</v>
      </c>
    </row>
    <row r="10" spans="1:11" ht="15" thickBot="1">
      <c r="A10" s="3" t="s">
        <v>16</v>
      </c>
      <c r="B10" s="8">
        <v>25.2</v>
      </c>
      <c r="C10" s="7">
        <v>14.9</v>
      </c>
      <c r="D10" s="7">
        <v>5.8</v>
      </c>
      <c r="E10" s="8">
        <f>Tabelle1[[#This Row],[6 Monate (%)]]-Tabelle1[[#This Row],[Q1 2021 (%)]]</f>
        <v>6.96</v>
      </c>
      <c r="F10" s="7">
        <v>12.76</v>
      </c>
      <c r="G10" s="9">
        <f>((1+C10/100)*(1+F10/100)-1)*100</f>
        <v>29.561239999999998</v>
      </c>
      <c r="H10" s="1" t="s">
        <v>6</v>
      </c>
      <c r="I10" s="1" t="s">
        <v>25</v>
      </c>
      <c r="J10" s="1" t="s">
        <v>15</v>
      </c>
      <c r="K10" s="1" t="s">
        <v>35</v>
      </c>
    </row>
    <row r="11" spans="1:11" ht="15" thickBot="1">
      <c r="A11" s="3" t="s">
        <v>10</v>
      </c>
      <c r="B11" s="8">
        <v>19.899999999999999</v>
      </c>
      <c r="C11" s="7">
        <v>2.6</v>
      </c>
      <c r="D11" s="7">
        <v>2.2999999999999998</v>
      </c>
      <c r="E11" s="8">
        <f>Tabelle1[[#This Row],[6 Monate (%)]]-Tabelle1[[#This Row],[Q1 2021 (%)]]</f>
        <v>4.4800000000000004</v>
      </c>
      <c r="F11" s="7">
        <v>6.78</v>
      </c>
      <c r="G11" s="9">
        <f>((1+C11/100)*(1+F11/100)-1)*100</f>
        <v>9.556280000000017</v>
      </c>
      <c r="H11" s="1" t="s">
        <v>9</v>
      </c>
      <c r="I11" s="3" t="s">
        <v>18</v>
      </c>
      <c r="J11" s="1" t="s">
        <v>15</v>
      </c>
      <c r="K11" s="1" t="s">
        <v>35</v>
      </c>
    </row>
    <row r="12" spans="1:11" ht="15" thickBot="1">
      <c r="A12" s="3" t="s">
        <v>28</v>
      </c>
      <c r="B12" s="8" t="s">
        <v>22</v>
      </c>
      <c r="C12" s="7">
        <v>1.9</v>
      </c>
      <c r="D12" s="7">
        <v>-1.5</v>
      </c>
      <c r="E12" s="8">
        <f>Tabelle1[[#This Row],[6 Monate (%)]]-Tabelle1[[#This Row],[Q1 2021 (%)]]</f>
        <v>0.26</v>
      </c>
      <c r="F12" s="7">
        <v>-1.24</v>
      </c>
      <c r="G12" s="9">
        <f>((1+C12/100)*(1+F12/100)-1)*100</f>
        <v>0.63644000000000478</v>
      </c>
      <c r="H12" s="1" t="s">
        <v>9</v>
      </c>
      <c r="I12" s="1" t="s">
        <v>24</v>
      </c>
      <c r="J12" s="1" t="s">
        <v>15</v>
      </c>
      <c r="K12" s="1" t="s">
        <v>35</v>
      </c>
    </row>
    <row r="13" spans="1:11" ht="15" thickBot="1">
      <c r="A13" s="3" t="s">
        <v>19</v>
      </c>
      <c r="B13" s="8" t="s">
        <v>22</v>
      </c>
      <c r="C13" s="7">
        <v>5.0999999999999996</v>
      </c>
      <c r="D13" s="7">
        <v>5.0999999999999996</v>
      </c>
      <c r="E13" s="8">
        <f>Tabelle1[[#This Row],[6 Monate (%)]]-Tabelle1[[#This Row],[Q1 2021 (%)]]</f>
        <v>7.02</v>
      </c>
      <c r="F13" s="7">
        <v>12.12</v>
      </c>
      <c r="G13" s="9">
        <f>((1+C13/100)*(1+F13/100)-1)*100</f>
        <v>17.838119999999979</v>
      </c>
      <c r="H13" s="1" t="s">
        <v>9</v>
      </c>
      <c r="I13" s="1" t="s">
        <v>25</v>
      </c>
      <c r="J13" s="1" t="s">
        <v>15</v>
      </c>
      <c r="K13" s="1" t="s">
        <v>35</v>
      </c>
    </row>
    <row r="14" spans="1:11" ht="15" thickBot="1">
      <c r="A14" s="3" t="s">
        <v>20</v>
      </c>
      <c r="B14" s="8" t="s">
        <v>22</v>
      </c>
      <c r="C14" s="7">
        <v>-2</v>
      </c>
      <c r="D14" s="7">
        <v>5.0999999999999996</v>
      </c>
      <c r="E14" s="8">
        <f>Tabelle1[[#This Row],[6 Monate (%)]]-Tabelle1[[#This Row],[Q1 2021 (%)]]</f>
        <v>3.41</v>
      </c>
      <c r="F14" s="7">
        <v>8.51</v>
      </c>
      <c r="G14" s="9">
        <f>((1+C14/100)*(1+F14/100)-1)*100</f>
        <v>6.3397999999999843</v>
      </c>
      <c r="H14" s="1" t="s">
        <v>9</v>
      </c>
      <c r="I14" s="1" t="s">
        <v>25</v>
      </c>
      <c r="J14" s="1" t="s">
        <v>15</v>
      </c>
      <c r="K14" s="1" t="s">
        <v>35</v>
      </c>
    </row>
    <row r="15" spans="1:11" ht="15" thickBot="1">
      <c r="A15" s="3" t="s">
        <v>56</v>
      </c>
      <c r="B15" s="8"/>
      <c r="C15" s="7"/>
      <c r="D15" s="7">
        <v>6.1</v>
      </c>
      <c r="E15" s="8">
        <v>6.1</v>
      </c>
      <c r="F15" s="7">
        <f>((1+D15/100)*(1+E15/100)-1)*100</f>
        <v>12.572099999999997</v>
      </c>
      <c r="G15" s="9"/>
      <c r="H15" s="1" t="s">
        <v>9</v>
      </c>
      <c r="I15" s="1" t="s">
        <v>25</v>
      </c>
      <c r="J15" s="1" t="s">
        <v>15</v>
      </c>
      <c r="K15" s="1" t="s">
        <v>35</v>
      </c>
    </row>
    <row r="16" spans="1:11" ht="15" thickBot="1">
      <c r="A16" s="3" t="s">
        <v>54</v>
      </c>
      <c r="B16" s="7">
        <v>14.4</v>
      </c>
      <c r="C16" s="7">
        <v>2.7</v>
      </c>
      <c r="D16" s="7">
        <v>4.7</v>
      </c>
      <c r="E16" s="8">
        <f>Tabelle1[[#This Row],[6 Monate (%)]]-Tabelle1[[#This Row],[Q1 2021 (%)]]</f>
        <v>3.05</v>
      </c>
      <c r="F16" s="7">
        <f>15.5/2</f>
        <v>7.75</v>
      </c>
      <c r="G16" s="9">
        <f>((1+C16/100)*(1+F16/100)-1)*100</f>
        <v>10.659249999999986</v>
      </c>
      <c r="H16" s="3" t="s">
        <v>9</v>
      </c>
      <c r="I16" s="3" t="s">
        <v>18</v>
      </c>
      <c r="J16" s="1" t="s">
        <v>29</v>
      </c>
      <c r="K16" s="1" t="s">
        <v>35</v>
      </c>
    </row>
    <row r="17" spans="1:11" ht="15" thickBot="1">
      <c r="A17" s="3" t="s">
        <v>43</v>
      </c>
      <c r="B17" s="8"/>
      <c r="C17" s="7"/>
      <c r="D17" s="7">
        <v>-2.8</v>
      </c>
      <c r="E17" s="8">
        <v>0.53</v>
      </c>
      <c r="F17" s="7">
        <f>((1+D17/100)*(1+E17/100)-1)*100</f>
        <v>-2.2848399999999991</v>
      </c>
      <c r="G17" s="9">
        <f>((1+C17/100)*(1+F17/100)-1)*100</f>
        <v>-2.2848399999999991</v>
      </c>
      <c r="H17" s="1" t="s">
        <v>9</v>
      </c>
      <c r="I17" s="1" t="s">
        <v>24</v>
      </c>
      <c r="J17" s="1" t="s">
        <v>29</v>
      </c>
      <c r="K17" s="1" t="s">
        <v>13</v>
      </c>
    </row>
    <row r="18" spans="1:11" ht="15" thickBot="1">
      <c r="A18" s="3" t="s">
        <v>44</v>
      </c>
      <c r="B18" s="8">
        <v>18.2</v>
      </c>
      <c r="C18" s="7">
        <v>2.8</v>
      </c>
      <c r="D18" s="7">
        <v>6.2</v>
      </c>
      <c r="E18" s="8">
        <v>4.7</v>
      </c>
      <c r="F18" s="7">
        <f>((1+D18/100)*(1+E18/100)-1)*100</f>
        <v>11.191400000000007</v>
      </c>
      <c r="G18" s="9">
        <f>((1+C18/100)*(1+F18/100)-1)*100</f>
        <v>14.304759200000007</v>
      </c>
      <c r="H18" s="1" t="s">
        <v>9</v>
      </c>
      <c r="I18" s="3" t="s">
        <v>18</v>
      </c>
      <c r="J18" s="1" t="s">
        <v>29</v>
      </c>
      <c r="K18" s="1" t="s">
        <v>27</v>
      </c>
    </row>
    <row r="19" spans="1:11" ht="15" thickBot="1">
      <c r="A19" s="3" t="s">
        <v>45</v>
      </c>
      <c r="B19" s="8">
        <v>28.4</v>
      </c>
      <c r="C19" s="7">
        <v>5.6</v>
      </c>
      <c r="D19" s="7">
        <f>(9.3+2.9)/2</f>
        <v>6.1000000000000005</v>
      </c>
      <c r="E19" s="8">
        <f>(3.47+7.33)/2</f>
        <v>5.4</v>
      </c>
      <c r="F19" s="7">
        <f>((1+D19/100)*(1+E19/100)-1)*100</f>
        <v>11.829399999999989</v>
      </c>
      <c r="G19" s="9">
        <f>((1+C19/100)*(1+F19/100)-1)*100</f>
        <v>18.091846399999987</v>
      </c>
      <c r="H19" s="1" t="s">
        <v>9</v>
      </c>
      <c r="I19" s="1" t="s">
        <v>25</v>
      </c>
      <c r="J19" s="1" t="s">
        <v>29</v>
      </c>
      <c r="K19" s="1" t="s">
        <v>27</v>
      </c>
    </row>
    <row r="20" spans="1:11" ht="15" thickBot="1">
      <c r="A20" s="3" t="s">
        <v>46</v>
      </c>
      <c r="B20" s="7">
        <v>21.9</v>
      </c>
      <c r="C20" s="7">
        <v>-10</v>
      </c>
      <c r="D20" s="7">
        <v>6</v>
      </c>
      <c r="E20" s="8">
        <v>1.1399999999999999</v>
      </c>
      <c r="F20" s="7">
        <f>((1+D20/100)*(1+E20/100)-1)*100</f>
        <v>7.2084000000000037</v>
      </c>
      <c r="G20" s="9">
        <f>((1+C20/100)*(1+F20/100)-1)*100</f>
        <v>-3.5124399999999945</v>
      </c>
      <c r="H20" s="1" t="s">
        <v>9</v>
      </c>
      <c r="I20" s="1" t="s">
        <v>25</v>
      </c>
      <c r="J20" s="1" t="s">
        <v>29</v>
      </c>
      <c r="K20" s="1" t="s">
        <v>27</v>
      </c>
    </row>
    <row r="21" spans="1:11" ht="15" thickBot="1">
      <c r="A21" s="3" t="s">
        <v>47</v>
      </c>
      <c r="B21" s="7">
        <v>19.5</v>
      </c>
      <c r="C21" s="7">
        <v>2.5</v>
      </c>
      <c r="D21" s="7">
        <v>6.3</v>
      </c>
      <c r="E21" s="8">
        <v>5.0199999999999996</v>
      </c>
      <c r="F21" s="7">
        <f>((1+D21/100)*(1+E21/100)-1)*100</f>
        <v>11.636259999999998</v>
      </c>
      <c r="G21" s="9">
        <f>((1+C21/100)*(1+F21/100)-1)*100</f>
        <v>14.427166499999998</v>
      </c>
      <c r="H21" s="1" t="s">
        <v>9</v>
      </c>
      <c r="I21" s="1" t="s">
        <v>18</v>
      </c>
      <c r="J21" s="1" t="s">
        <v>29</v>
      </c>
      <c r="K21" s="1" t="s">
        <v>27</v>
      </c>
    </row>
    <row r="22" spans="1:11" ht="15" thickBot="1">
      <c r="A22" s="3" t="s">
        <v>48</v>
      </c>
      <c r="B22" s="7">
        <v>22</v>
      </c>
      <c r="C22" s="7">
        <v>-19</v>
      </c>
      <c r="D22" s="7">
        <v>7.3</v>
      </c>
      <c r="E22" s="8">
        <v>10.050000000000001</v>
      </c>
      <c r="F22" s="7">
        <f>((1+D22/100)*(1+E22/100)-1)*100</f>
        <v>18.083650000000006</v>
      </c>
      <c r="G22" s="9">
        <f>((1+C22/100)*(1+F22/100)-1)*100</f>
        <v>-4.3522434999999859</v>
      </c>
      <c r="H22" s="1" t="s">
        <v>9</v>
      </c>
      <c r="I22" s="1" t="s">
        <v>25</v>
      </c>
      <c r="J22" s="1" t="s">
        <v>29</v>
      </c>
      <c r="K22" s="1" t="s">
        <v>27</v>
      </c>
    </row>
    <row r="23" spans="1:11" ht="15" thickBot="1">
      <c r="A23" s="3" t="s">
        <v>49</v>
      </c>
      <c r="B23" s="8">
        <v>22.7</v>
      </c>
      <c r="C23" s="7">
        <v>3.5</v>
      </c>
      <c r="D23" s="7">
        <v>6.8</v>
      </c>
      <c r="E23" s="8">
        <v>5.44</v>
      </c>
      <c r="F23" s="7">
        <f>((1+D23/100)*(1+E23/100)-1)*100</f>
        <v>12.609920000000008</v>
      </c>
      <c r="G23" s="9">
        <f>((1+C23/100)*(1+F23/100)-1)*100</f>
        <v>16.551267199999998</v>
      </c>
      <c r="H23" s="1" t="s">
        <v>9</v>
      </c>
      <c r="I23" s="3" t="s">
        <v>18</v>
      </c>
      <c r="J23" s="1" t="s">
        <v>29</v>
      </c>
      <c r="K23" s="1" t="s">
        <v>27</v>
      </c>
    </row>
    <row r="24" spans="1:11" ht="15" thickBot="1">
      <c r="A24" s="3" t="s">
        <v>50</v>
      </c>
      <c r="B24" s="8">
        <v>28.8</v>
      </c>
      <c r="C24" s="7">
        <v>5.4</v>
      </c>
      <c r="D24" s="7">
        <v>9.4</v>
      </c>
      <c r="E24" s="8">
        <f>Tabelle1[[#This Row],[6 Monate (%)]]-Tabelle1[[#This Row],[Q1 2021 (%)]]</f>
        <v>6.1</v>
      </c>
      <c r="F24" s="7">
        <v>15.5</v>
      </c>
      <c r="G24" s="9">
        <f>((1+C24/100)*(1+F24/100)-1)*100</f>
        <v>21.737000000000005</v>
      </c>
      <c r="H24" s="1" t="s">
        <v>9</v>
      </c>
      <c r="I24" s="1" t="s">
        <v>25</v>
      </c>
      <c r="J24" s="1" t="s">
        <v>29</v>
      </c>
      <c r="K24" s="1" t="s">
        <v>35</v>
      </c>
    </row>
    <row r="25" spans="1:11" ht="15" thickBot="1">
      <c r="A25" s="3" t="s">
        <v>14</v>
      </c>
      <c r="B25" s="8">
        <v>33.4</v>
      </c>
      <c r="C25" s="7">
        <v>1.2</v>
      </c>
      <c r="D25" s="7">
        <v>11.5</v>
      </c>
      <c r="E25" s="8">
        <f>Tabelle1[[#This Row],[6 Monate (%)]]-Tabelle1[[#This Row],[Q1 2021 (%)]]</f>
        <v>3.08</v>
      </c>
      <c r="F25" s="7">
        <v>14.58</v>
      </c>
      <c r="G25" s="9">
        <f>((1+C25/100)*(1+F25/100)-1)*100</f>
        <v>15.954959999999986</v>
      </c>
      <c r="H25" s="1" t="s">
        <v>6</v>
      </c>
      <c r="I25" s="1" t="s">
        <v>25</v>
      </c>
      <c r="J25" s="1" t="s">
        <v>15</v>
      </c>
      <c r="K25" s="1" t="s">
        <v>35</v>
      </c>
    </row>
    <row r="26" spans="1:11" ht="15" thickBot="1">
      <c r="A26" s="3" t="s">
        <v>5</v>
      </c>
      <c r="B26" s="8">
        <v>42.5</v>
      </c>
      <c r="C26" s="7">
        <v>3.3</v>
      </c>
      <c r="D26" s="7">
        <v>19.3</v>
      </c>
      <c r="E26" s="8">
        <f>Tabelle1[[#This Row],[6 Monate (%)]]-Tabelle1[[#This Row],[Q1 2021 (%)]]</f>
        <v>9.0599999999999987</v>
      </c>
      <c r="F26" s="7">
        <v>28.36</v>
      </c>
      <c r="G26" s="9">
        <f>((1+C26/100)*(1+F26/100)-1)*100</f>
        <v>32.595880000000001</v>
      </c>
      <c r="H26" s="1" t="s">
        <v>6</v>
      </c>
      <c r="I26" s="1" t="s">
        <v>25</v>
      </c>
      <c r="J26" s="1" t="s">
        <v>15</v>
      </c>
      <c r="K26" s="1" t="s">
        <v>35</v>
      </c>
    </row>
    <row r="27" spans="1:11" ht="15" thickBot="1">
      <c r="A27" s="3" t="s">
        <v>55</v>
      </c>
      <c r="B27" s="8" t="s">
        <v>22</v>
      </c>
      <c r="C27" s="7">
        <v>-8.9</v>
      </c>
      <c r="D27" s="7">
        <v>6.2</v>
      </c>
      <c r="E27" s="8">
        <f>Tabelle1[[#This Row],[6 Monate (%)]]-Tabelle1[[#This Row],[Q1 2021 (%)]]</f>
        <v>2.6800000000000006</v>
      </c>
      <c r="F27" s="7">
        <v>8.8800000000000008</v>
      </c>
      <c r="G27" s="9">
        <f>((1+C27/100)*(1+F27/100)-1)*100</f>
        <v>-0.81031999999999771</v>
      </c>
      <c r="H27" s="1" t="s">
        <v>6</v>
      </c>
      <c r="I27" s="1" t="s">
        <v>25</v>
      </c>
      <c r="J27" s="1" t="s">
        <v>37</v>
      </c>
      <c r="K27" s="1" t="s">
        <v>35</v>
      </c>
    </row>
    <row r="28" spans="1:11" ht="15" thickBot="1">
      <c r="A28" s="3" t="s">
        <v>32</v>
      </c>
      <c r="B28" s="7">
        <v>30.4</v>
      </c>
      <c r="C28" s="7">
        <v>4</v>
      </c>
      <c r="D28" s="7">
        <v>8</v>
      </c>
      <c r="E28" s="8">
        <f>Tabelle1[[#This Row],[6 Monate (%)]]-Tabelle1[[#This Row],[Q1 2021 (%)]]</f>
        <v>3.09</v>
      </c>
      <c r="F28" s="7">
        <v>11.09</v>
      </c>
      <c r="G28" s="9">
        <f>((1+C28/100)*(1+F28/100)-1)*100</f>
        <v>15.533600000000014</v>
      </c>
      <c r="H28" s="1" t="s">
        <v>6</v>
      </c>
      <c r="I28" s="1" t="s">
        <v>25</v>
      </c>
      <c r="J28" s="1" t="s">
        <v>37</v>
      </c>
      <c r="K28" s="1" t="s">
        <v>35</v>
      </c>
    </row>
    <row r="29" spans="1:11" ht="15" thickBot="1">
      <c r="A29" s="3" t="s">
        <v>34</v>
      </c>
      <c r="B29" s="7"/>
      <c r="C29" s="7"/>
      <c r="D29" s="7">
        <v>7.7</v>
      </c>
      <c r="E29" s="8">
        <f>Tabelle1[[#This Row],[6 Monate (%)]]-Tabelle1[[#This Row],[Q1 2021 (%)]]</f>
        <v>-0.77000000000000046</v>
      </c>
      <c r="F29" s="7">
        <v>6.93</v>
      </c>
      <c r="G29" s="9">
        <f>((1+C29/100)*(1+F29/100)-1)*100</f>
        <v>6.9299999999999917</v>
      </c>
      <c r="H29" s="1" t="s">
        <v>9</v>
      </c>
      <c r="I29" s="1" t="s">
        <v>25</v>
      </c>
      <c r="J29" s="1" t="s">
        <v>37</v>
      </c>
      <c r="K29" s="1" t="s">
        <v>35</v>
      </c>
    </row>
    <row r="30" spans="1:11" ht="15" thickBot="1">
      <c r="A30" s="3" t="s">
        <v>7</v>
      </c>
      <c r="B30" s="7">
        <v>30</v>
      </c>
      <c r="C30" s="7">
        <v>-3.7</v>
      </c>
      <c r="D30" s="7">
        <v>3.2</v>
      </c>
      <c r="E30" s="8">
        <f>Tabelle1[[#This Row],[6 Monate (%)]]-Tabelle1[[#This Row],[Q1 2021 (%)]]</f>
        <v>-3.1700000000000004</v>
      </c>
      <c r="F30" s="7">
        <v>0.03</v>
      </c>
      <c r="G30" s="9">
        <f>((1+C30/100)*(1+F30/100)-1)*100</f>
        <v>-3.6711100000000108</v>
      </c>
      <c r="H30" s="1" t="s">
        <v>6</v>
      </c>
      <c r="I30" s="1" t="s">
        <v>25</v>
      </c>
      <c r="J30" s="1" t="s">
        <v>15</v>
      </c>
      <c r="K30" s="1" t="s">
        <v>35</v>
      </c>
    </row>
    <row r="31" spans="1:11" ht="15" thickBot="1">
      <c r="A31" s="3" t="s">
        <v>8</v>
      </c>
      <c r="B31" s="7">
        <v>44.7</v>
      </c>
      <c r="C31" s="7">
        <v>-15.7</v>
      </c>
      <c r="D31" s="7">
        <v>5.31</v>
      </c>
      <c r="E31" s="8">
        <f>Tabelle1[[#This Row],[6 Monate (%)]]-Tabelle1[[#This Row],[Q1 2021 (%)]]</f>
        <v>6.7500000000000009</v>
      </c>
      <c r="F31" s="7">
        <v>12.06</v>
      </c>
      <c r="G31" s="9">
        <f>((1+C31/100)*(1+F31/100)-1)*100</f>
        <v>-5.5334199999999996</v>
      </c>
      <c r="H31" s="1" t="s">
        <v>6</v>
      </c>
      <c r="I31" s="1" t="s">
        <v>25</v>
      </c>
      <c r="J31" s="1" t="s">
        <v>15</v>
      </c>
      <c r="K31" s="1" t="s">
        <v>35</v>
      </c>
    </row>
    <row r="32" spans="1:11" ht="15" thickBot="1">
      <c r="A32" s="3" t="s">
        <v>21</v>
      </c>
      <c r="B32" s="7" t="s">
        <v>22</v>
      </c>
      <c r="C32" s="7">
        <v>17.899999999999999</v>
      </c>
      <c r="D32" s="7">
        <v>8.1999999999999993</v>
      </c>
      <c r="E32" s="8">
        <f>Tabelle1[[#This Row],[6 Monate (%)]]-Tabelle1[[#This Row],[Q1 2021 (%)]]</f>
        <v>3.09</v>
      </c>
      <c r="F32" s="7">
        <v>11.29</v>
      </c>
      <c r="G32" s="9">
        <f>((1+C32/100)*(1+F32/100)-1)*100</f>
        <v>31.210910000000002</v>
      </c>
      <c r="H32" s="1" t="s">
        <v>9</v>
      </c>
      <c r="I32" s="1" t="s">
        <v>25</v>
      </c>
      <c r="J32" s="1" t="s">
        <v>26</v>
      </c>
      <c r="K32" s="1" t="s">
        <v>35</v>
      </c>
    </row>
    <row r="33" spans="1:11" ht="15" thickBot="1">
      <c r="A33" s="3" t="s">
        <v>38</v>
      </c>
      <c r="B33" s="7"/>
      <c r="C33" s="7"/>
      <c r="D33" s="7">
        <v>8</v>
      </c>
      <c r="E33" s="8">
        <v>0.6</v>
      </c>
      <c r="F33" s="7">
        <v>8.6</v>
      </c>
      <c r="G33" s="9"/>
      <c r="H33" s="1" t="s">
        <v>9</v>
      </c>
      <c r="I33" s="1" t="s">
        <v>25</v>
      </c>
      <c r="J33" s="1" t="s">
        <v>26</v>
      </c>
      <c r="K33" s="1" t="s">
        <v>35</v>
      </c>
    </row>
    <row r="34" spans="1:11">
      <c r="A34" s="3" t="s">
        <v>11</v>
      </c>
      <c r="B34" s="7">
        <v>21.8</v>
      </c>
      <c r="C34" s="7">
        <v>-1.7</v>
      </c>
      <c r="D34" s="7">
        <v>5.0999999999999996</v>
      </c>
      <c r="E34" s="8">
        <f>Tabelle1[[#This Row],[6 Monate (%)]]-Tabelle1[[#This Row],[Q1 2021 (%)]]</f>
        <v>4.9500000000000011</v>
      </c>
      <c r="F34" s="7">
        <v>10.050000000000001</v>
      </c>
      <c r="G34" s="9">
        <f>((1+C34/100)*(1+F34/100)-1)*100</f>
        <v>8.1791500000000017</v>
      </c>
      <c r="H34" s="1" t="s">
        <v>9</v>
      </c>
      <c r="I34" s="1" t="s">
        <v>18</v>
      </c>
      <c r="J34" s="1" t="s">
        <v>29</v>
      </c>
      <c r="K34" s="1" t="s">
        <v>35</v>
      </c>
    </row>
    <row r="35" spans="1:11">
      <c r="A35" s="14" t="s">
        <v>36</v>
      </c>
      <c r="B35" s="14"/>
      <c r="C35" s="14"/>
      <c r="D35" s="14"/>
      <c r="E35" s="14"/>
      <c r="F35" s="14"/>
      <c r="G35" s="14"/>
      <c r="H35" s="14"/>
      <c r="I35" s="14"/>
      <c r="J35" s="14"/>
    </row>
    <row r="38" spans="1:11" ht="15" thickBot="1">
      <c r="B38" s="12"/>
      <c r="D38" s="15"/>
      <c r="E38" s="12"/>
    </row>
    <row r="39" spans="1:11" ht="15" thickBot="1">
      <c r="B39" s="12"/>
      <c r="C39" s="13"/>
      <c r="D39" s="15"/>
      <c r="E39" s="16"/>
    </row>
    <row r="40" spans="1:11" ht="15" thickBot="1">
      <c r="B40" s="12"/>
      <c r="C40" s="13"/>
      <c r="D40" s="15"/>
      <c r="E40" s="16"/>
    </row>
    <row r="41" spans="1:11" ht="15" thickBot="1">
      <c r="B41" s="12"/>
      <c r="C41" s="13"/>
      <c r="D41" s="15"/>
      <c r="E41" s="16"/>
    </row>
    <row r="42" spans="1:11" ht="15" thickBot="1">
      <c r="B42" s="12"/>
      <c r="C42" s="13"/>
      <c r="D42" s="15"/>
      <c r="E42" s="16"/>
    </row>
    <row r="43" spans="1:11" ht="15" thickBot="1">
      <c r="B43" s="12"/>
      <c r="C43" s="13"/>
      <c r="D43" s="15"/>
      <c r="E43" s="16"/>
    </row>
    <row r="44" spans="1:11" ht="15" thickBot="1">
      <c r="C44" s="13"/>
      <c r="D44" s="15"/>
      <c r="E44" s="16"/>
    </row>
    <row r="45" spans="1:11">
      <c r="D45" s="17"/>
      <c r="E45" s="16"/>
    </row>
  </sheetData>
  <mergeCells count="1">
    <mergeCell ref="A35:J35"/>
  </mergeCells>
  <phoneticPr fontId="3" type="noConversion"/>
  <pageMargins left="0.7" right="0.7" top="0.78740157499999996" bottom="0.78740157499999996" header="0.3" footer="0.3"/>
  <pageSetup paperSize="9" scale="73" orientation="landscape" verticalDpi="598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Soehnholz</dc:creator>
  <cp:lastModifiedBy>Dirk Soehnholz</cp:lastModifiedBy>
  <cp:lastPrinted>2021-07-01T13:39:26Z</cp:lastPrinted>
  <dcterms:created xsi:type="dcterms:W3CDTF">2020-07-01T12:04:26Z</dcterms:created>
  <dcterms:modified xsi:type="dcterms:W3CDTF">2021-07-02T09:01:50Z</dcterms:modified>
</cp:coreProperties>
</file>