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b17ab68a665e7dc/Desktop/Start/Diversifikator/Blog/"/>
    </mc:Choice>
  </mc:AlternateContent>
  <xr:revisionPtr revIDLastSave="158" documentId="8_{281986EC-04DB-4108-B506-2CA611748F8E}" xr6:coauthVersionLast="46" xr6:coauthVersionMax="46" xr10:uidLastSave="{7D0230B2-27A6-4ADC-B042-9D88E2CB257E}"/>
  <bookViews>
    <workbookView xWindow="912" yWindow="0" windowWidth="21972" windowHeight="12360" xr2:uid="{95978759-0405-41EA-A721-2ED04874B84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" l="1"/>
  <c r="E29" i="1"/>
  <c r="G7" i="1"/>
  <c r="G28" i="1"/>
  <c r="G31" i="1"/>
  <c r="G13" i="1"/>
  <c r="G4" i="1"/>
  <c r="G2" i="1"/>
  <c r="G3" i="1"/>
  <c r="G9" i="1"/>
  <c r="G8" i="1"/>
  <c r="G10" i="1"/>
  <c r="G30" i="1"/>
  <c r="G32" i="1"/>
  <c r="G17" i="1"/>
  <c r="G24" i="1"/>
  <c r="G6" i="1"/>
  <c r="G12" i="1"/>
  <c r="G26" i="1"/>
  <c r="G11" i="1"/>
  <c r="G16" i="1"/>
  <c r="G14" i="1"/>
  <c r="G18" i="1"/>
  <c r="G20" i="1"/>
  <c r="G19" i="1"/>
  <c r="G21" i="1"/>
  <c r="G25" i="1"/>
  <c r="G5" i="1"/>
  <c r="G23" i="1"/>
  <c r="G27" i="1"/>
  <c r="F15" i="1"/>
  <c r="D15" i="1"/>
  <c r="G15" i="1" s="1"/>
  <c r="E24" i="1"/>
  <c r="E9" i="1" l="1"/>
  <c r="E20" i="1" l="1"/>
  <c r="E7" i="1"/>
  <c r="E28" i="1"/>
  <c r="E21" i="1"/>
  <c r="E25" i="1"/>
  <c r="E5" i="1"/>
  <c r="E2" i="1"/>
  <c r="E31" i="1"/>
  <c r="E16" i="1"/>
  <c r="E15" i="1"/>
  <c r="E13" i="1"/>
  <c r="E4" i="1"/>
  <c r="E30" i="1"/>
  <c r="E32" i="1"/>
  <c r="E6" i="1"/>
  <c r="E14" i="1"/>
  <c r="E18" i="1"/>
  <c r="E12" i="1"/>
  <c r="E11" i="1"/>
  <c r="E19" i="1"/>
</calcChain>
</file>

<file path=xl/sharedStrings.xml><?xml version="1.0" encoding="utf-8"?>
<sst xmlns="http://schemas.openxmlformats.org/spreadsheetml/2006/main" count="208" uniqueCount="59">
  <si>
    <t>Portfolio/Benchmark</t>
  </si>
  <si>
    <t>2019 (%)</t>
  </si>
  <si>
    <t>Bestandteile</t>
  </si>
  <si>
    <t>Fokus</t>
  </si>
  <si>
    <t>Datenquelle</t>
  </si>
  <si>
    <t>Global Equities ESG Portfolio S</t>
  </si>
  <si>
    <t>Direkt</t>
  </si>
  <si>
    <t>Infrastructure ESG Portfolio</t>
  </si>
  <si>
    <t>Real Estate ESG Portfolio</t>
  </si>
  <si>
    <t>ETFs</t>
  </si>
  <si>
    <t>Diversifikator</t>
  </si>
  <si>
    <t>Aktien ETF Benchmark</t>
  </si>
  <si>
    <t>ESG ETF-Portfolio</t>
  </si>
  <si>
    <t>Weltmarktportfolio Basis</t>
  </si>
  <si>
    <t>Fonds</t>
  </si>
  <si>
    <t>Aktienfonds weltweit Flex-Cap (Median)</t>
  </si>
  <si>
    <t>Morningstar</t>
  </si>
  <si>
    <t>Global Equities ESG Portfolio</t>
  </si>
  <si>
    <t>Deutsche Aktien DAX/MDAX ETF-Benchmark</t>
  </si>
  <si>
    <t>Aktive Deutschland Standardwerte (Median)</t>
  </si>
  <si>
    <t>Alternatives ETF Portfolio</t>
  </si>
  <si>
    <t>Lyxor Portfolio Strategy</t>
  </si>
  <si>
    <t>xtrackers Portfolio</t>
  </si>
  <si>
    <t>Arero</t>
  </si>
  <si>
    <t>Infrastructure ETF (ishares)</t>
  </si>
  <si>
    <t>ESG</t>
  </si>
  <si>
    <t>Deutsche Aktien ESG Portfolio</t>
  </si>
  <si>
    <t>2020 (%)</t>
  </si>
  <si>
    <t>2 Jahre</t>
  </si>
  <si>
    <t>Multi-Asset</t>
  </si>
  <si>
    <t>ESG ETF-Portfolio ex Bonds</t>
  </si>
  <si>
    <t>ESG ETF-Portfolio ex Bonds Trend</t>
  </si>
  <si>
    <t>SDG ETF Portfolio</t>
  </si>
  <si>
    <t>-</t>
  </si>
  <si>
    <t>ESG/SDG</t>
  </si>
  <si>
    <t>Anleihen</t>
  </si>
  <si>
    <t>Aktien</t>
  </si>
  <si>
    <t>SDG</t>
  </si>
  <si>
    <t>50-50 Aktien/Cash Benchmark</t>
  </si>
  <si>
    <t>Factsheet</t>
  </si>
  <si>
    <t>Real Estate ETF (SPDR)</t>
  </si>
  <si>
    <t>Infrastructure Fonds Global aktiv</t>
  </si>
  <si>
    <t>Real Estate Fonds Global aktiv</t>
  </si>
  <si>
    <t>ESG ETF-Portfolio Bonds (EUR)</t>
  </si>
  <si>
    <t xml:space="preserve">Hinweis: Alle Diversifikatorportfolios nach Kosten von 1,19% p.a. bzw. 2% für Trendfolgeportfolios </t>
  </si>
  <si>
    <t>Basis</t>
  </si>
  <si>
    <t>ETF</t>
  </si>
  <si>
    <t>Aktive Mischfonds EUR flex, global (Median)</t>
  </si>
  <si>
    <t>Traditionell</t>
  </si>
  <si>
    <t>Multi Asset ESG SDG Income</t>
  </si>
  <si>
    <t>SDG+ESG</t>
  </si>
  <si>
    <t>Global Equities ESG SDG Portfolio</t>
  </si>
  <si>
    <t>Global Equities ESG SDG Income P.</t>
  </si>
  <si>
    <t>Q1 2021 (%)</t>
  </si>
  <si>
    <t>12 Monate</t>
  </si>
  <si>
    <t>15 Monate</t>
  </si>
  <si>
    <t>Anleihe-ETFs Global EUR hedged</t>
  </si>
  <si>
    <t>Aktienfonds global Dividendenorientiert</t>
  </si>
  <si>
    <t>Global Equities ESG SDG Portfolio Trend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</si>
</sst>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71" formatCode="0.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757575"/>
      <name val="&amp;quot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EDEDED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43" fontId="2" fillId="0" borderId="1" xfId="1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/>
    <xf numFmtId="164" fontId="2" fillId="0" borderId="1" xfId="1" applyNumberFormat="1" applyFont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left" vertical="center" wrapText="1"/>
    </xf>
    <xf numFmtId="43" fontId="2" fillId="0" borderId="1" xfId="1" applyNumberFormat="1" applyFont="1" applyFill="1" applyBorder="1" applyAlignment="1">
      <alignment horizontal="left" vertical="center" wrapText="1"/>
    </xf>
    <xf numFmtId="164" fontId="2" fillId="0" borderId="0" xfId="1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2" applyNumberFormat="1" applyFont="1" applyBorder="1" applyAlignment="1">
      <alignment horizontal="left" vertical="center" wrapText="1"/>
    </xf>
    <xf numFmtId="0" fontId="0" fillId="0" borderId="0" xfId="2" applyNumberFormat="1" applyFont="1"/>
    <xf numFmtId="171" fontId="2" fillId="0" borderId="1" xfId="2" applyNumberFormat="1" applyFont="1" applyFill="1" applyBorder="1" applyAlignment="1">
      <alignment horizontal="right" vertical="center" wrapText="1"/>
    </xf>
    <xf numFmtId="171" fontId="2" fillId="0" borderId="1" xfId="2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2" fillId="4" borderId="1" xfId="1" applyNumberFormat="1" applyFont="1" applyFill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</cellXfs>
  <cellStyles count="3">
    <cellStyle name="Komma" xfId="1" builtinId="3"/>
    <cellStyle name="Prozent" xfId="2" builtinId="5"/>
    <cellStyle name="Standard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numFmt numFmtId="164" formatCode="_-* #,##0.0_-;\-* #,##0.0_-;_-* &quot;-&quot;??_-;_-@_-"/>
      <fill>
        <patternFill patternType="solid">
          <fgColor indexed="64"/>
          <bgColor rgb="FF00B0F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medium">
          <color rgb="FFEDEDED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numFmt numFmtId="164" formatCode="_-* #,##0.0_-;\-* #,##0.0_-;_-* &quot;-&quot;??_-;_-@_-"/>
      <alignment horizontal="left" vertical="center" textRotation="0" wrapText="1" indent="0" justifyLastLine="0" shrinkToFit="0" readingOrder="0"/>
      <border diagonalUp="0" diagonalDown="0" outline="0">
        <left/>
        <right/>
        <top style="medium">
          <color rgb="FFEDEDED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numFmt numFmtId="164" formatCode="_-* #,##0.0_-;\-* #,##0.0_-;_-* &quot;-&quot;??_-;_-@_-"/>
      <fill>
        <patternFill patternType="solid">
          <fgColor indexed="64"/>
          <bgColor rgb="FFFFFF0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medium">
          <color rgb="FFEDEDED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numFmt numFmtId="171" formatCode="0.0"/>
      <alignment horizontal="right" vertical="center" textRotation="0" wrapText="1" indent="0" justifyLastLine="0" shrinkToFit="0" readingOrder="0"/>
      <border diagonalUp="0" diagonalDown="0" outline="0">
        <left/>
        <right/>
        <top style="medium">
          <color rgb="FFEDEDED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medium">
          <color rgb="FFEDEDED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numFmt numFmtId="164" formatCode="_-* #,##0.0_-;\-* #,##0.0_-;_-* &quot;-&quot;??_-;_-@_-"/>
      <alignment horizontal="left" vertical="center" textRotation="0" wrapText="1" indent="0" justifyLastLine="0" shrinkToFit="0" readingOrder="0"/>
      <border diagonalUp="0" diagonalDown="0" outline="0">
        <left/>
        <right/>
        <top style="medium">
          <color rgb="FFEDEDED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medium">
          <color rgb="FFEDEDED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medium">
          <color rgb="FFEDEDED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medium">
          <color rgb="FFEDEDED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medium">
          <color rgb="FFEDEDED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numFmt numFmtId="35" formatCode="_-* #,##0.00_-;\-* #,##0.00_-;_-* &quot;-&quot;??_-;_-@_-"/>
      <alignment horizontal="left" vertical="center" textRotation="0" wrapText="1" indent="0" justifyLastLine="0" shrinkToFit="0" readingOrder="0"/>
      <border diagonalUp="0" diagonalDown="0" outline="0">
        <left/>
        <right/>
        <top style="medium">
          <color rgb="FFEDEDED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medium">
          <color rgb="FFEDEDED"/>
        </top>
        <bottom/>
      </border>
    </dxf>
    <dxf>
      <border outline="0">
        <bottom style="medium">
          <color rgb="FFEDEDE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9763D0-2237-40BE-ADE4-3CD4A11BCD9B}" name="Tabelle1" displayName="Tabelle1" ref="A1:L32" totalsRowShown="0" headerRowDxfId="14" dataDxfId="13" tableBorderDxfId="12">
  <autoFilter ref="A1:L32" xr:uid="{B0F476FB-D959-461A-977A-882A33E169EE}"/>
  <sortState xmlns:xlrd2="http://schemas.microsoft.com/office/spreadsheetml/2017/richdata2" ref="A2:L32">
    <sortCondition ref="D1:D32"/>
  </sortState>
  <tableColumns count="12">
    <tableColumn id="1" xr3:uid="{4A9B94AF-C16F-49AE-99D7-7466A271B6D9}" name="Portfolio/Benchmark" dataDxfId="11"/>
    <tableColumn id="2" xr3:uid="{EE2C8915-8A68-4E32-B667-862E5BB05D8E}" name="2019 (%)" dataDxfId="10" dataCellStyle="Komma"/>
    <tableColumn id="9" xr3:uid="{EFFF4049-4006-4F14-8C7D-4A62AF68E026}" name="2020 (%)" dataDxfId="2" dataCellStyle="Komma"/>
    <tableColumn id="3" xr3:uid="{857CE25B-43F6-4E49-AB37-3467DDD924FC}" name="Q1 2021 (%)" dataDxfId="0" dataCellStyle="Komma"/>
    <tableColumn id="11" xr3:uid="{34F5A314-1DF4-4037-A990-2FCFF448E612}" name="2 Jahre" dataDxfId="1" dataCellStyle="Komma">
      <calculatedColumnFormula>(100+Tabelle1[[#This Row],[2019 (%)]])*(1+Tabelle1[[#This Row],[2020 (%)]]/100)-100</calculatedColumnFormula>
    </tableColumn>
    <tableColumn id="4" xr3:uid="{A9281A90-D126-4A1A-8CA9-8B962E704E47}" name="12 Monate" dataDxfId="5" dataCellStyle="Komma"/>
    <tableColumn id="8" xr3:uid="{16F7AF54-B4C7-40D9-BCCE-830DC878D501}" name="15 Monate" dataDxfId="3" dataCellStyle="Prozent">
      <calculatedColumnFormula>((1+C2/100)*(1+D2/100)-1)*100</calculatedColumnFormula>
    </tableColumn>
    <tableColumn id="5" xr3:uid="{DD619364-4657-42D1-AF76-7E6383ABCEF2}" name="Bestandteile" dataDxfId="4"/>
    <tableColumn id="10" xr3:uid="{C64E6F7E-AB50-4BAC-BCA7-0220AB784474}" name="Fokus" dataDxfId="9"/>
    <tableColumn id="12" xr3:uid="{23553A9B-D21B-49A3-8BD7-F1C45E20C9B7}" name="Basis" dataDxfId="8"/>
    <tableColumn id="6" xr3:uid="{D484E3F6-EC33-40DA-895B-1756004306C4}" name="ESG/SDG" dataDxfId="7"/>
    <tableColumn id="7" xr3:uid="{51E560BB-6D62-40CD-8606-A8CF856BAB69}" name="Datenquelle" dataDxfId="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AEDDE-9488-45C3-8481-0DE88BD6BB93}">
  <dimension ref="A1:L33"/>
  <sheetViews>
    <sheetView tabSelected="1" topLeftCell="A5" workbookViewId="0">
      <selection activeCell="N21" sqref="N21"/>
    </sheetView>
  </sheetViews>
  <sheetFormatPr baseColWidth="10" defaultRowHeight="14.4"/>
  <cols>
    <col min="1" max="1" width="35" customWidth="1"/>
    <col min="3" max="3" width="12" customWidth="1"/>
    <col min="4" max="4" width="12" style="5" customWidth="1"/>
    <col min="5" max="5" width="13.44140625" hidden="1" customWidth="1"/>
    <col min="6" max="6" width="13.44140625" customWidth="1"/>
    <col min="7" max="7" width="13.44140625" style="13" customWidth="1"/>
    <col min="8" max="9" width="13.44140625" customWidth="1"/>
    <col min="10" max="10" width="11.109375" customWidth="1"/>
    <col min="11" max="11" width="13.44140625" customWidth="1"/>
    <col min="12" max="12" width="13.88671875" customWidth="1"/>
    <col min="14" max="14" width="13.5546875" customWidth="1"/>
  </cols>
  <sheetData>
    <row r="1" spans="1:12" ht="28.2" thickBot="1">
      <c r="A1" s="2" t="s">
        <v>0</v>
      </c>
      <c r="B1" s="2" t="s">
        <v>1</v>
      </c>
      <c r="C1" s="11" t="s">
        <v>27</v>
      </c>
      <c r="D1" s="11" t="s">
        <v>53</v>
      </c>
      <c r="E1" s="2" t="s">
        <v>28</v>
      </c>
      <c r="F1" s="2" t="s">
        <v>54</v>
      </c>
      <c r="G1" s="12" t="s">
        <v>55</v>
      </c>
      <c r="H1" s="2" t="s">
        <v>2</v>
      </c>
      <c r="I1" s="2" t="s">
        <v>3</v>
      </c>
      <c r="J1" s="2" t="s">
        <v>45</v>
      </c>
      <c r="K1" s="2" t="s">
        <v>34</v>
      </c>
      <c r="L1" s="2" t="s">
        <v>4</v>
      </c>
    </row>
    <row r="2" spans="1:12" s="5" customFormat="1" ht="15" thickBot="1">
      <c r="A2" s="1" t="s">
        <v>56</v>
      </c>
      <c r="B2" s="9"/>
      <c r="C2" s="7"/>
      <c r="D2" s="18">
        <v>-2.8</v>
      </c>
      <c r="E2" s="6">
        <f>(100+Tabelle1[[#This Row],[2019 (%)]])*(1+Tabelle1[[#This Row],[2020 (%)]]/100)-100</f>
        <v>0</v>
      </c>
      <c r="F2" s="19">
        <v>0</v>
      </c>
      <c r="G2" s="15">
        <f>((1+C2/100)*(1+D2/100)-1)*100</f>
        <v>-2.8000000000000025</v>
      </c>
      <c r="H2" s="1" t="s">
        <v>9</v>
      </c>
      <c r="I2" s="1" t="s">
        <v>35</v>
      </c>
      <c r="J2" s="1" t="s">
        <v>46</v>
      </c>
      <c r="K2" s="1" t="s">
        <v>48</v>
      </c>
      <c r="L2" s="1" t="s">
        <v>16</v>
      </c>
    </row>
    <row r="3" spans="1:12" ht="15" thickBot="1">
      <c r="A3" s="1" t="s">
        <v>43</v>
      </c>
      <c r="B3" s="3" t="s">
        <v>33</v>
      </c>
      <c r="C3" s="7">
        <v>1.9</v>
      </c>
      <c r="D3" s="18">
        <v>-1.5</v>
      </c>
      <c r="E3" s="3" t="s">
        <v>33</v>
      </c>
      <c r="F3" s="6">
        <v>1.9</v>
      </c>
      <c r="G3" s="15">
        <f>((1+C3/100)*(1+D3/100)-1)*100</f>
        <v>0.37149999999999128</v>
      </c>
      <c r="H3" s="1" t="s">
        <v>9</v>
      </c>
      <c r="I3" s="1" t="s">
        <v>35</v>
      </c>
      <c r="J3" s="1" t="s">
        <v>46</v>
      </c>
      <c r="K3" s="1" t="s">
        <v>25</v>
      </c>
      <c r="L3" s="1" t="s">
        <v>10</v>
      </c>
    </row>
    <row r="4" spans="1:12" ht="15" thickBot="1">
      <c r="A4" s="17" t="s">
        <v>12</v>
      </c>
      <c r="B4" s="6">
        <v>19.899999999999999</v>
      </c>
      <c r="C4" s="7">
        <v>2.6</v>
      </c>
      <c r="D4" s="18">
        <v>2.2999999999999998</v>
      </c>
      <c r="E4" s="6">
        <f>(100+Tabelle1[[#This Row],[2019 (%)]])*(1+Tabelle1[[#This Row],[2020 (%)]]/100)-100</f>
        <v>23.017400000000009</v>
      </c>
      <c r="F4" s="6">
        <v>20.3</v>
      </c>
      <c r="G4" s="15">
        <f>((1+C4/100)*(1+D4/100)-1)*100</f>
        <v>4.9598000000000031</v>
      </c>
      <c r="H4" s="1" t="s">
        <v>9</v>
      </c>
      <c r="I4" s="4" t="s">
        <v>29</v>
      </c>
      <c r="J4" s="1" t="s">
        <v>46</v>
      </c>
      <c r="K4" s="1" t="s">
        <v>25</v>
      </c>
      <c r="L4" s="1" t="s">
        <v>10</v>
      </c>
    </row>
    <row r="5" spans="1:12" ht="28.2" thickBot="1">
      <c r="A5" s="1" t="s">
        <v>47</v>
      </c>
      <c r="B5" s="6">
        <v>12.7</v>
      </c>
      <c r="C5" s="7">
        <v>3</v>
      </c>
      <c r="D5" s="18">
        <v>2.8</v>
      </c>
      <c r="E5" s="6">
        <f>(100+Tabelle1[[#This Row],[2019 (%)]])*(1+Tabelle1[[#This Row],[2020 (%)]]/100)-100</f>
        <v>16.081000000000003</v>
      </c>
      <c r="F5" s="6">
        <v>21.5</v>
      </c>
      <c r="G5" s="15">
        <f>((1+C5/100)*(1+D5/100)-1)*100</f>
        <v>5.8840000000000003</v>
      </c>
      <c r="H5" s="1" t="s">
        <v>14</v>
      </c>
      <c r="I5" s="4" t="s">
        <v>29</v>
      </c>
      <c r="J5" s="1" t="s">
        <v>6</v>
      </c>
      <c r="K5" s="1" t="s">
        <v>48</v>
      </c>
      <c r="L5" s="1" t="s">
        <v>16</v>
      </c>
    </row>
    <row r="6" spans="1:12" ht="15" thickBot="1">
      <c r="A6" s="17" t="s">
        <v>7</v>
      </c>
      <c r="B6" s="6">
        <v>30</v>
      </c>
      <c r="C6" s="7">
        <v>-3.7</v>
      </c>
      <c r="D6" s="18">
        <v>3.2</v>
      </c>
      <c r="E6" s="6">
        <f>(100+Tabelle1[[#This Row],[2019 (%)]])*(1+Tabelle1[[#This Row],[2020 (%)]]/100)-100</f>
        <v>25.189999999999998</v>
      </c>
      <c r="F6" s="6">
        <v>18.600000000000001</v>
      </c>
      <c r="G6" s="15">
        <f>((1+C6/100)*(1+D6/100)-1)*100</f>
        <v>-0.61839999999999673</v>
      </c>
      <c r="H6" s="1" t="s">
        <v>6</v>
      </c>
      <c r="I6" s="1" t="s">
        <v>36</v>
      </c>
      <c r="J6" s="1" t="s">
        <v>6</v>
      </c>
      <c r="K6" s="1" t="s">
        <v>25</v>
      </c>
      <c r="L6" s="1" t="s">
        <v>10</v>
      </c>
    </row>
    <row r="7" spans="1:12" ht="15" thickBot="1">
      <c r="A7" s="4" t="s">
        <v>38</v>
      </c>
      <c r="B7" s="7">
        <v>14.4</v>
      </c>
      <c r="C7" s="7">
        <v>2.7</v>
      </c>
      <c r="D7" s="18">
        <v>4.7</v>
      </c>
      <c r="E7" s="7">
        <f>(100+Tabelle1[[#This Row],[2019 (%)]])*(1+Tabelle1[[#This Row],[2020 (%)]]/100)-100</f>
        <v>17.488799999999998</v>
      </c>
      <c r="F7" s="7">
        <v>21.3</v>
      </c>
      <c r="G7" s="14">
        <f>((1+C7/100)*(1+D7/100)-1)*100</f>
        <v>7.5268999999999808</v>
      </c>
      <c r="H7" s="4" t="s">
        <v>9</v>
      </c>
      <c r="I7" s="4" t="s">
        <v>29</v>
      </c>
      <c r="J7" s="1" t="s">
        <v>46</v>
      </c>
      <c r="K7" s="1" t="s">
        <v>48</v>
      </c>
      <c r="L7" s="4" t="s">
        <v>10</v>
      </c>
    </row>
    <row r="8" spans="1:12" ht="15" thickBot="1">
      <c r="A8" s="17" t="s">
        <v>30</v>
      </c>
      <c r="B8" s="3" t="s">
        <v>33</v>
      </c>
      <c r="C8" s="7">
        <v>5.0999999999999996</v>
      </c>
      <c r="D8" s="18">
        <v>5.0999999999999996</v>
      </c>
      <c r="E8" s="3" t="s">
        <v>33</v>
      </c>
      <c r="F8" s="6">
        <v>37.700000000000003</v>
      </c>
      <c r="G8" s="15">
        <f>((1+C8/100)*(1+D8/100)-1)*100</f>
        <v>10.460099999999994</v>
      </c>
      <c r="H8" s="1" t="s">
        <v>9</v>
      </c>
      <c r="I8" s="1" t="s">
        <v>36</v>
      </c>
      <c r="J8" s="1" t="s">
        <v>46</v>
      </c>
      <c r="K8" s="1" t="s">
        <v>25</v>
      </c>
      <c r="L8" s="1" t="s">
        <v>10</v>
      </c>
    </row>
    <row r="9" spans="1:12" ht="15" hidden="1" thickBot="1">
      <c r="A9" s="1" t="s">
        <v>49</v>
      </c>
      <c r="B9" s="6">
        <v>21.21</v>
      </c>
      <c r="C9" s="7">
        <v>-0.46</v>
      </c>
      <c r="D9" s="18"/>
      <c r="E9" s="6">
        <f>(100+Tabelle1[[#This Row],[2019 (%)]])*(1+Tabelle1[[#This Row],[2020 (%)]]/100)-100</f>
        <v>20.652434</v>
      </c>
      <c r="F9" s="6"/>
      <c r="G9" s="15">
        <f>((1+C9/100)*(1+D9/100)-1)*100</f>
        <v>-0.46000000000000485</v>
      </c>
      <c r="H9" s="1" t="s">
        <v>9</v>
      </c>
      <c r="I9" s="1" t="s">
        <v>29</v>
      </c>
      <c r="J9" s="1" t="s">
        <v>6</v>
      </c>
      <c r="K9" s="1" t="s">
        <v>50</v>
      </c>
      <c r="L9" s="1" t="s">
        <v>10</v>
      </c>
    </row>
    <row r="10" spans="1:12" ht="15" thickBot="1">
      <c r="A10" s="1" t="s">
        <v>31</v>
      </c>
      <c r="B10" s="3" t="s">
        <v>33</v>
      </c>
      <c r="C10" s="7">
        <v>-2</v>
      </c>
      <c r="D10" s="18">
        <v>5.0999999999999996</v>
      </c>
      <c r="E10" s="3" t="s">
        <v>33</v>
      </c>
      <c r="F10" s="6">
        <v>16</v>
      </c>
      <c r="G10" s="15">
        <f>((1+C10/100)*(1+D10/100)-1)*100</f>
        <v>2.9979999999999896</v>
      </c>
      <c r="H10" s="1" t="s">
        <v>9</v>
      </c>
      <c r="I10" s="1" t="s">
        <v>36</v>
      </c>
      <c r="J10" s="1" t="s">
        <v>46</v>
      </c>
      <c r="K10" s="1" t="s">
        <v>25</v>
      </c>
      <c r="L10" s="1" t="s">
        <v>10</v>
      </c>
    </row>
    <row r="11" spans="1:12" ht="15" thickBot="1">
      <c r="A11" s="1" t="s">
        <v>13</v>
      </c>
      <c r="B11" s="6">
        <v>21.8</v>
      </c>
      <c r="C11" s="7">
        <v>-1.7</v>
      </c>
      <c r="D11" s="18">
        <v>5.0999999999999996</v>
      </c>
      <c r="E11" s="6">
        <f>(100+Tabelle1[[#This Row],[2019 (%)]])*(1+Tabelle1[[#This Row],[2020 (%)]]/100)-100</f>
        <v>19.729399999999998</v>
      </c>
      <c r="F11" s="6">
        <v>21.6</v>
      </c>
      <c r="G11" s="15">
        <f>((1+C11/100)*(1+D11/100)-1)*100</f>
        <v>3.3132999999999857</v>
      </c>
      <c r="H11" s="1" t="s">
        <v>9</v>
      </c>
      <c r="I11" s="4" t="s">
        <v>29</v>
      </c>
      <c r="J11" s="1" t="s">
        <v>46</v>
      </c>
      <c r="K11" s="1" t="s">
        <v>48</v>
      </c>
      <c r="L11" s="1" t="s">
        <v>10</v>
      </c>
    </row>
    <row r="12" spans="1:12" ht="15" thickBot="1">
      <c r="A12" s="1" t="s">
        <v>8</v>
      </c>
      <c r="B12" s="6">
        <v>44.7</v>
      </c>
      <c r="C12" s="7">
        <v>-15.7</v>
      </c>
      <c r="D12" s="18">
        <v>5.31</v>
      </c>
      <c r="E12" s="6">
        <f>(100+Tabelle1[[#This Row],[2019 (%)]])*(1+Tabelle1[[#This Row],[2020 (%)]]/100)-100</f>
        <v>21.982099999999988</v>
      </c>
      <c r="F12" s="6">
        <v>26.5</v>
      </c>
      <c r="G12" s="15">
        <f>((1+C12/100)*(1+D12/100)-1)*100</f>
        <v>-11.223670000000007</v>
      </c>
      <c r="H12" s="1" t="s">
        <v>6</v>
      </c>
      <c r="I12" s="1" t="s">
        <v>36</v>
      </c>
      <c r="J12" s="1" t="s">
        <v>6</v>
      </c>
      <c r="K12" s="1" t="s">
        <v>25</v>
      </c>
      <c r="L12" s="1" t="s">
        <v>10</v>
      </c>
    </row>
    <row r="13" spans="1:12" ht="15" thickBot="1">
      <c r="A13" s="1" t="s">
        <v>26</v>
      </c>
      <c r="B13" s="6">
        <v>25.2</v>
      </c>
      <c r="C13" s="7">
        <v>14.9</v>
      </c>
      <c r="D13" s="18">
        <v>5.8</v>
      </c>
      <c r="E13" s="6">
        <f>(100+Tabelle1[[#This Row],[2019 (%)]])*(1+Tabelle1[[#This Row],[2020 (%)]]/100)-100</f>
        <v>43.854800000000012</v>
      </c>
      <c r="F13" s="6">
        <v>66</v>
      </c>
      <c r="G13" s="15">
        <f>((1+C13/100)*(1+D13/100)-1)*100</f>
        <v>21.56420000000001</v>
      </c>
      <c r="H13" s="1" t="s">
        <v>6</v>
      </c>
      <c r="I13" s="1" t="s">
        <v>36</v>
      </c>
      <c r="J13" s="1" t="s">
        <v>6</v>
      </c>
      <c r="K13" s="1" t="s">
        <v>25</v>
      </c>
      <c r="L13" s="1" t="s">
        <v>10</v>
      </c>
    </row>
    <row r="14" spans="1:12" ht="15" thickBot="1">
      <c r="A14" s="1" t="s">
        <v>24</v>
      </c>
      <c r="B14" s="6">
        <v>21.9</v>
      </c>
      <c r="C14" s="7">
        <v>-10</v>
      </c>
      <c r="D14" s="18">
        <v>6</v>
      </c>
      <c r="E14" s="6">
        <f>(100+Tabelle1[[#This Row],[2019 (%)]])*(1+Tabelle1[[#This Row],[2020 (%)]]/100)-100</f>
        <v>9.710000000000008</v>
      </c>
      <c r="F14" s="6">
        <v>25.7</v>
      </c>
      <c r="G14" s="15">
        <f>((1+C14/100)*(1+D14/100)-1)*100</f>
        <v>-4.5999999999999925</v>
      </c>
      <c r="H14" s="1" t="s">
        <v>9</v>
      </c>
      <c r="I14" s="1" t="s">
        <v>36</v>
      </c>
      <c r="J14" s="1" t="s">
        <v>46</v>
      </c>
      <c r="K14" s="1" t="s">
        <v>48</v>
      </c>
      <c r="L14" s="1" t="s">
        <v>39</v>
      </c>
    </row>
    <row r="15" spans="1:12" ht="28.2" thickBot="1">
      <c r="A15" s="1" t="s">
        <v>18</v>
      </c>
      <c r="B15" s="6">
        <v>28.4</v>
      </c>
      <c r="C15" s="7">
        <v>5.6</v>
      </c>
      <c r="D15" s="18">
        <f>(9.3+2.9)/2</f>
        <v>6.1000000000000005</v>
      </c>
      <c r="E15" s="6">
        <f>(100+Tabelle1[[#This Row],[2019 (%)]])*(1+Tabelle1[[#This Row],[2020 (%)]]/100)-100</f>
        <v>35.590400000000017</v>
      </c>
      <c r="F15" s="6">
        <f>(50.3+49.8)/2</f>
        <v>50.05</v>
      </c>
      <c r="G15" s="15">
        <f>((1+C15/100)*(1+D15/100)-1)*100</f>
        <v>12.041600000000008</v>
      </c>
      <c r="H15" s="1" t="s">
        <v>9</v>
      </c>
      <c r="I15" s="1" t="s">
        <v>36</v>
      </c>
      <c r="J15" s="1" t="s">
        <v>6</v>
      </c>
      <c r="K15" s="1" t="s">
        <v>48</v>
      </c>
      <c r="L15" s="1" t="s">
        <v>16</v>
      </c>
    </row>
    <row r="16" spans="1:12" ht="15" thickBot="1">
      <c r="A16" s="1" t="s">
        <v>23</v>
      </c>
      <c r="B16" s="6">
        <v>18.2</v>
      </c>
      <c r="C16" s="7">
        <v>2.8</v>
      </c>
      <c r="D16" s="18">
        <v>6.2</v>
      </c>
      <c r="E16" s="6">
        <f>(100+Tabelle1[[#This Row],[2019 (%)]])*(1+Tabelle1[[#This Row],[2020 (%)]]/100)-100</f>
        <v>21.509600000000006</v>
      </c>
      <c r="F16" s="6">
        <v>29.2</v>
      </c>
      <c r="G16" s="15">
        <f>((1+C16/100)*(1+D16/100)-1)*100</f>
        <v>9.173600000000004</v>
      </c>
      <c r="H16" s="1" t="s">
        <v>9</v>
      </c>
      <c r="I16" s="4" t="s">
        <v>29</v>
      </c>
      <c r="J16" s="1" t="s">
        <v>46</v>
      </c>
      <c r="K16" s="1" t="s">
        <v>25</v>
      </c>
      <c r="L16" s="1" t="s">
        <v>39</v>
      </c>
    </row>
    <row r="17" spans="1:12" ht="15" thickBot="1">
      <c r="A17" s="1" t="s">
        <v>52</v>
      </c>
      <c r="B17" s="6" t="s">
        <v>33</v>
      </c>
      <c r="C17" s="7">
        <v>-8.9</v>
      </c>
      <c r="D17" s="18">
        <v>6.2</v>
      </c>
      <c r="E17" s="3" t="s">
        <v>33</v>
      </c>
      <c r="F17" s="6">
        <v>21.5</v>
      </c>
      <c r="G17" s="15">
        <f>((1+C17/100)*(1+D17/100)-1)*100</f>
        <v>-3.2517999999999936</v>
      </c>
      <c r="H17" s="1" t="s">
        <v>6</v>
      </c>
      <c r="I17" s="1" t="s">
        <v>36</v>
      </c>
      <c r="J17" s="1" t="s">
        <v>6</v>
      </c>
      <c r="K17" s="1" t="s">
        <v>37</v>
      </c>
      <c r="L17" s="1" t="s">
        <v>10</v>
      </c>
    </row>
    <row r="18" spans="1:12" ht="15" thickBot="1">
      <c r="A18" s="1" t="s">
        <v>21</v>
      </c>
      <c r="B18" s="6">
        <v>19.5</v>
      </c>
      <c r="C18" s="7">
        <v>2.5</v>
      </c>
      <c r="D18" s="18">
        <v>6.3</v>
      </c>
      <c r="E18" s="6">
        <f>(100+Tabelle1[[#This Row],[2019 (%)]])*(1+Tabelle1[[#This Row],[2020 (%)]]/100)-100</f>
        <v>22.487499999999983</v>
      </c>
      <c r="F18" s="6">
        <v>26.2</v>
      </c>
      <c r="G18" s="15">
        <f>((1+C18/100)*(1+D18/100)-1)*100</f>
        <v>8.957499999999996</v>
      </c>
      <c r="H18" s="1" t="s">
        <v>9</v>
      </c>
      <c r="I18" s="4" t="s">
        <v>29</v>
      </c>
      <c r="J18" s="1" t="s">
        <v>46</v>
      </c>
      <c r="K18" s="1" t="s">
        <v>48</v>
      </c>
      <c r="L18" s="1" t="s">
        <v>39</v>
      </c>
    </row>
    <row r="19" spans="1:12" ht="15" thickBot="1">
      <c r="A19" s="1" t="s">
        <v>22</v>
      </c>
      <c r="B19" s="6">
        <v>22.7</v>
      </c>
      <c r="C19" s="7">
        <v>3.5</v>
      </c>
      <c r="D19" s="18">
        <v>6.8</v>
      </c>
      <c r="E19" s="6">
        <f>(100+Tabelle1[[#This Row],[2019 (%)]])*(1+Tabelle1[[#This Row],[2020 (%)]]/100)-100</f>
        <v>26.994499999999988</v>
      </c>
      <c r="F19" s="6">
        <v>34.299999999999997</v>
      </c>
      <c r="G19" s="15">
        <f>((1+C19/100)*(1+D19/100)-1)*100</f>
        <v>10.538000000000004</v>
      </c>
      <c r="H19" s="1" t="s">
        <v>9</v>
      </c>
      <c r="I19" s="4" t="s">
        <v>29</v>
      </c>
      <c r="J19" s="1" t="s">
        <v>46</v>
      </c>
      <c r="K19" s="1" t="s">
        <v>48</v>
      </c>
      <c r="L19" s="1" t="s">
        <v>39</v>
      </c>
    </row>
    <row r="20" spans="1:12" ht="15" thickBot="1">
      <c r="A20" s="1" t="s">
        <v>40</v>
      </c>
      <c r="B20" s="6">
        <v>22</v>
      </c>
      <c r="C20" s="7">
        <v>-19</v>
      </c>
      <c r="D20" s="18">
        <v>7.3</v>
      </c>
      <c r="E20" s="6">
        <f>(100+Tabelle1[[#This Row],[2019 (%)]])*(1+Tabelle1[[#This Row],[2020 (%)]]/100)-100</f>
        <v>-1.1799999999999926</v>
      </c>
      <c r="F20" s="6">
        <v>35</v>
      </c>
      <c r="G20" s="15">
        <f>((1+C20/100)*(1+D20/100)-1)*100</f>
        <v>-13.086999999999993</v>
      </c>
      <c r="H20" s="1" t="s">
        <v>9</v>
      </c>
      <c r="I20" s="1" t="s">
        <v>36</v>
      </c>
      <c r="J20" s="1" t="s">
        <v>46</v>
      </c>
      <c r="K20" s="1" t="s">
        <v>48</v>
      </c>
      <c r="L20" s="1" t="s">
        <v>39</v>
      </c>
    </row>
    <row r="21" spans="1:12" ht="28.2" thickBot="1">
      <c r="A21" s="1" t="s">
        <v>15</v>
      </c>
      <c r="B21" s="6">
        <v>25.9</v>
      </c>
      <c r="C21" s="7">
        <v>8.6999999999999993</v>
      </c>
      <c r="D21" s="18">
        <v>7.6</v>
      </c>
      <c r="E21" s="6">
        <f>(100+Tabelle1[[#This Row],[2019 (%)]])*(1+Tabelle1[[#This Row],[2020 (%)]]/100)-100</f>
        <v>36.85329999999999</v>
      </c>
      <c r="F21" s="6">
        <v>50.1</v>
      </c>
      <c r="G21" s="15">
        <f>((1+C21/100)*(1+D21/100)-1)*100</f>
        <v>16.961200000000009</v>
      </c>
      <c r="H21" s="1" t="s">
        <v>14</v>
      </c>
      <c r="I21" s="1" t="s">
        <v>36</v>
      </c>
      <c r="J21" s="1" t="s">
        <v>6</v>
      </c>
      <c r="K21" s="1" t="s">
        <v>48</v>
      </c>
      <c r="L21" s="1" t="s">
        <v>16</v>
      </c>
    </row>
    <row r="22" spans="1:12" ht="28.2" thickBot="1">
      <c r="A22" s="1" t="s">
        <v>58</v>
      </c>
      <c r="B22" s="3"/>
      <c r="C22" s="7"/>
      <c r="D22" s="18">
        <v>7.7</v>
      </c>
      <c r="E22" s="6">
        <f>(100+Tabelle1[[#This Row],[2019 (%)]])*(1+Tabelle1[[#This Row],[2020 (%)]]/100)-100</f>
        <v>0</v>
      </c>
      <c r="F22" s="6"/>
      <c r="G22" s="15"/>
      <c r="H22" s="1"/>
      <c r="I22" s="1"/>
      <c r="J22" s="1"/>
      <c r="K22" s="1"/>
      <c r="L22" s="1"/>
    </row>
    <row r="23" spans="1:12" ht="15" thickBot="1">
      <c r="A23" s="1" t="s">
        <v>41</v>
      </c>
      <c r="B23" s="6" t="s">
        <v>33</v>
      </c>
      <c r="C23" s="7">
        <v>-11.3</v>
      </c>
      <c r="D23" s="18">
        <v>7.9</v>
      </c>
      <c r="E23" s="6" t="s">
        <v>33</v>
      </c>
      <c r="F23" s="6">
        <v>17.8</v>
      </c>
      <c r="G23" s="15">
        <f>((1+C23/100)*(1+D23/100)-1)*100</f>
        <v>-4.2927000000000053</v>
      </c>
      <c r="H23" s="1" t="s">
        <v>14</v>
      </c>
      <c r="I23" s="1" t="s">
        <v>36</v>
      </c>
      <c r="J23" s="1" t="s">
        <v>6</v>
      </c>
      <c r="K23" s="1" t="s">
        <v>48</v>
      </c>
      <c r="L23" s="1" t="s">
        <v>16</v>
      </c>
    </row>
    <row r="24" spans="1:12" ht="28.2" customHeight="1" thickBot="1">
      <c r="A24" s="1" t="s">
        <v>51</v>
      </c>
      <c r="B24" s="8">
        <v>30.4</v>
      </c>
      <c r="C24" s="7">
        <v>4</v>
      </c>
      <c r="D24" s="18">
        <v>8</v>
      </c>
      <c r="E24" s="6">
        <f>(100+Tabelle1[[#This Row],[2019 (%)]])*(1+Tabelle1[[#This Row],[2020 (%)]]/100)-100</f>
        <v>35.616000000000014</v>
      </c>
      <c r="F24" s="6">
        <v>40.4</v>
      </c>
      <c r="G24" s="15">
        <f>((1+C24/100)*(1+D24/100)-1)*100</f>
        <v>12.32000000000002</v>
      </c>
      <c r="H24" s="1" t="s">
        <v>6</v>
      </c>
      <c r="I24" s="1" t="s">
        <v>36</v>
      </c>
      <c r="J24" s="1" t="s">
        <v>6</v>
      </c>
      <c r="K24" s="1" t="s">
        <v>37</v>
      </c>
      <c r="L24" s="1" t="s">
        <v>10</v>
      </c>
    </row>
    <row r="25" spans="1:12" ht="28.2" thickBot="1">
      <c r="A25" s="1" t="s">
        <v>19</v>
      </c>
      <c r="B25" s="6">
        <v>24.8</v>
      </c>
      <c r="C25" s="7">
        <v>2.6</v>
      </c>
      <c r="D25" s="18">
        <v>8.1</v>
      </c>
      <c r="E25" s="6">
        <f>(100+Tabelle1[[#This Row],[2019 (%)]])*(1+Tabelle1[[#This Row],[2020 (%)]]/100)-100</f>
        <v>28.044800000000009</v>
      </c>
      <c r="F25" s="6">
        <v>52.1</v>
      </c>
      <c r="G25" s="15">
        <f>((1+C25/100)*(1+D25/100)-1)*100</f>
        <v>10.910599999999992</v>
      </c>
      <c r="H25" s="1" t="s">
        <v>14</v>
      </c>
      <c r="I25" s="1" t="s">
        <v>36</v>
      </c>
      <c r="J25" s="1" t="s">
        <v>6</v>
      </c>
      <c r="K25" s="1" t="s">
        <v>48</v>
      </c>
      <c r="L25" s="1" t="s">
        <v>16</v>
      </c>
    </row>
    <row r="26" spans="1:12" ht="24.6" customHeight="1" thickBot="1">
      <c r="A26" s="1" t="s">
        <v>32</v>
      </c>
      <c r="B26" s="3" t="s">
        <v>33</v>
      </c>
      <c r="C26" s="7">
        <v>17.899999999999999</v>
      </c>
      <c r="D26" s="18">
        <v>8.1999999999999993</v>
      </c>
      <c r="E26" s="3" t="s">
        <v>33</v>
      </c>
      <c r="F26" s="6">
        <v>59.2</v>
      </c>
      <c r="G26" s="15">
        <f>((1+C26/100)*(1+D26/100)-1)*100</f>
        <v>27.567800000000009</v>
      </c>
      <c r="H26" s="1" t="s">
        <v>9</v>
      </c>
      <c r="I26" s="1" t="s">
        <v>36</v>
      </c>
      <c r="J26" s="1" t="s">
        <v>46</v>
      </c>
      <c r="K26" s="1" t="s">
        <v>37</v>
      </c>
      <c r="L26" s="1" t="s">
        <v>10</v>
      </c>
    </row>
    <row r="27" spans="1:12" ht="15" thickBot="1">
      <c r="A27" s="1" t="s">
        <v>42</v>
      </c>
      <c r="B27" s="6" t="s">
        <v>33</v>
      </c>
      <c r="C27" s="7">
        <v>-13.3</v>
      </c>
      <c r="D27" s="18">
        <v>9.3000000000000007</v>
      </c>
      <c r="E27" s="6" t="s">
        <v>33</v>
      </c>
      <c r="F27" s="6">
        <v>25.6</v>
      </c>
      <c r="G27" s="15">
        <f>((1+C27/100)*(1+D27/100)-1)*100</f>
        <v>-5.2369000000000003</v>
      </c>
      <c r="H27" s="1" t="s">
        <v>14</v>
      </c>
      <c r="I27" s="1" t="s">
        <v>36</v>
      </c>
      <c r="J27" s="1" t="s">
        <v>6</v>
      </c>
      <c r="K27" s="1" t="s">
        <v>48</v>
      </c>
      <c r="L27" s="1" t="s">
        <v>16</v>
      </c>
    </row>
    <row r="28" spans="1:12" ht="15" thickBot="1">
      <c r="A28" s="1" t="s">
        <v>11</v>
      </c>
      <c r="B28" s="6">
        <v>28.8</v>
      </c>
      <c r="C28" s="7">
        <v>5.4</v>
      </c>
      <c r="D28" s="18">
        <v>9.4</v>
      </c>
      <c r="E28" s="6">
        <f>(100+Tabelle1[[#This Row],[2019 (%)]])*(1+Tabelle1[[#This Row],[2020 (%)]]/100)-100</f>
        <v>35.755200000000031</v>
      </c>
      <c r="F28" s="6">
        <v>43.5</v>
      </c>
      <c r="G28" s="15">
        <f>((1+C28/100)*(1+D28/100)-1)*100</f>
        <v>15.307600000000022</v>
      </c>
      <c r="H28" s="1" t="s">
        <v>9</v>
      </c>
      <c r="I28" s="1" t="s">
        <v>36</v>
      </c>
      <c r="J28" s="1" t="s">
        <v>46</v>
      </c>
      <c r="K28" s="1" t="s">
        <v>48</v>
      </c>
      <c r="L28" s="1" t="s">
        <v>10</v>
      </c>
    </row>
    <row r="29" spans="1:12" ht="28.2" thickBot="1">
      <c r="A29" s="1" t="s">
        <v>57</v>
      </c>
      <c r="B29" s="3"/>
      <c r="C29" s="7"/>
      <c r="D29" s="18">
        <v>10.199999999999999</v>
      </c>
      <c r="E29" s="6">
        <f>(100+Tabelle1[[#This Row],[2019 (%)]])*(1+Tabelle1[[#This Row],[2020 (%)]]/100)-100</f>
        <v>0</v>
      </c>
      <c r="F29" s="6">
        <v>32.799999999999997</v>
      </c>
      <c r="G29" s="15"/>
      <c r="H29" s="1" t="s">
        <v>14</v>
      </c>
      <c r="I29" s="1" t="s">
        <v>36</v>
      </c>
      <c r="J29" s="1" t="s">
        <v>6</v>
      </c>
      <c r="K29" s="1" t="s">
        <v>48</v>
      </c>
      <c r="L29" s="1" t="s">
        <v>16</v>
      </c>
    </row>
    <row r="30" spans="1:12" ht="15" thickBot="1">
      <c r="A30" s="16" t="s">
        <v>17</v>
      </c>
      <c r="B30" s="6">
        <v>33.4</v>
      </c>
      <c r="C30" s="7">
        <v>1.2</v>
      </c>
      <c r="D30" s="18">
        <v>11.5</v>
      </c>
      <c r="E30" s="6">
        <f>(100+Tabelle1[[#This Row],[2019 (%)]])*(1+Tabelle1[[#This Row],[2020 (%)]]/100)-100</f>
        <v>35.000799999999998</v>
      </c>
      <c r="F30" s="6">
        <v>54.8</v>
      </c>
      <c r="G30" s="15">
        <f>((1+C30/100)*(1+D30/100)-1)*100</f>
        <v>12.837999999999994</v>
      </c>
      <c r="H30" s="1" t="s">
        <v>6</v>
      </c>
      <c r="I30" s="1" t="s">
        <v>36</v>
      </c>
      <c r="J30" s="1" t="s">
        <v>6</v>
      </c>
      <c r="K30" s="1" t="s">
        <v>25</v>
      </c>
      <c r="L30" s="1" t="s">
        <v>10</v>
      </c>
    </row>
    <row r="31" spans="1:12" ht="15" thickBot="1">
      <c r="A31" s="16" t="s">
        <v>20</v>
      </c>
      <c r="B31" s="6">
        <v>25</v>
      </c>
      <c r="C31" s="7">
        <v>-11.4</v>
      </c>
      <c r="D31" s="18">
        <v>13.7</v>
      </c>
      <c r="E31" s="6">
        <f>(100+Tabelle1[[#This Row],[2019 (%)]])*(1+Tabelle1[[#This Row],[2020 (%)]]/100)-100</f>
        <v>10.75</v>
      </c>
      <c r="F31" s="6">
        <v>42.3</v>
      </c>
      <c r="G31" s="15">
        <f>((1+C31/100)*(1+D31/100)-1)*100</f>
        <v>0.73819999999999997</v>
      </c>
      <c r="H31" s="1" t="s">
        <v>9</v>
      </c>
      <c r="I31" s="1" t="s">
        <v>36</v>
      </c>
      <c r="J31" s="1" t="s">
        <v>46</v>
      </c>
      <c r="K31" s="1" t="s">
        <v>48</v>
      </c>
      <c r="L31" s="1" t="s">
        <v>10</v>
      </c>
    </row>
    <row r="32" spans="1:12">
      <c r="A32" s="16" t="s">
        <v>5</v>
      </c>
      <c r="B32" s="6">
        <v>42.5</v>
      </c>
      <c r="C32" s="7">
        <v>3.3</v>
      </c>
      <c r="D32" s="18">
        <v>19.3</v>
      </c>
      <c r="E32" s="6">
        <f>(100+Tabelle1[[#This Row],[2019 (%)]])*(1+Tabelle1[[#This Row],[2020 (%)]]/100)-100</f>
        <v>47.202499999999986</v>
      </c>
      <c r="F32" s="6">
        <v>55.6</v>
      </c>
      <c r="G32" s="15">
        <f>((1+C32/100)*(1+D32/100)-1)*100</f>
        <v>23.236900000000006</v>
      </c>
      <c r="H32" s="1" t="s">
        <v>6</v>
      </c>
      <c r="I32" s="1" t="s">
        <v>36</v>
      </c>
      <c r="J32" s="1" t="s">
        <v>6</v>
      </c>
      <c r="K32" s="1" t="s">
        <v>25</v>
      </c>
      <c r="L32" s="1" t="s">
        <v>10</v>
      </c>
    </row>
    <row r="33" spans="1:11">
      <c r="A33" s="10" t="s">
        <v>44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</row>
  </sheetData>
  <mergeCells count="1">
    <mergeCell ref="A33:K33"/>
  </mergeCells>
  <phoneticPr fontId="3" type="noConversion"/>
  <pageMargins left="0.7" right="0.7" top="0.78740157499999996" bottom="0.78740157499999996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Soehnholz</dc:creator>
  <cp:lastModifiedBy>Dirk Soehnholz</cp:lastModifiedBy>
  <cp:lastPrinted>2020-07-01T17:16:41Z</cp:lastPrinted>
  <dcterms:created xsi:type="dcterms:W3CDTF">2020-07-01T12:04:26Z</dcterms:created>
  <dcterms:modified xsi:type="dcterms:W3CDTF">2021-04-01T13:23:40Z</dcterms:modified>
</cp:coreProperties>
</file>